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981\Desktop\"/>
    </mc:Choice>
  </mc:AlternateContent>
  <xr:revisionPtr revIDLastSave="0" documentId="13_ncr:1_{F71A726A-475D-4B17-A448-E487A80B14CF}" xr6:coauthVersionLast="47" xr6:coauthVersionMax="47" xr10:uidLastSave="{00000000-0000-0000-0000-000000000000}"/>
  <bookViews>
    <workbookView xWindow="-120" yWindow="-120" windowWidth="29040" windowHeight="15840" tabRatio="833" xr2:uid="{00000000-000D-0000-FFFF-FFFF00000000}"/>
  </bookViews>
  <sheets>
    <sheet name="Daily Report Page 1" sheetId="3" r:id="rId1"/>
    <sheet name="Daily Report Page 2" sheetId="13" r:id="rId2"/>
    <sheet name="Concrete Report" sheetId="10" r:id="rId3"/>
    <sheet name="Scope and Sub-Scope" sheetId="12" r:id="rId4"/>
    <sheet name="Field Density Report" sheetId="11" r:id="rId5"/>
    <sheet name="Sand Cone Report" sheetId="7" r:id="rId6"/>
    <sheet name="One-Point Proctor Report" sheetId="8" r:id="rId7"/>
    <sheet name="Moisture-Density Chart" sheetId="9" r:id="rId8"/>
  </sheets>
  <definedNames>
    <definedName name="_xlnm.Print_Area" localSheetId="2">'Concrete Report'!$A$1:$Y$57</definedName>
    <definedName name="_xlnm.Print_Area" localSheetId="0">'Daily Report Page 1'!$A$1:$J$61</definedName>
    <definedName name="_xlnm.Print_Area" localSheetId="1">'Daily Report Page 2'!$A$1:$I$60</definedName>
    <definedName name="_xlnm.Print_Area" localSheetId="4">'Field Density Report'!$A$1:$T$37</definedName>
    <definedName name="_xlnm.Print_Area" localSheetId="6">'One-Point Proctor Report'!$A$1:$N$52</definedName>
    <definedName name="_xlnm.Print_Area" localSheetId="5">'Sand Cone Report'!$A$1:$M$52</definedName>
    <definedName name="_xlnm.Print_Area" localSheetId="3">'Scope and Sub-Scope'!$A$1:$L$39</definedName>
    <definedName name="_xlnm.Print_Titles" localSheetId="0">'Daily Report Page 1'!$1:$14</definedName>
    <definedName name="_xlnm.Print_Titles" localSheetId="1">'Daily Report Page 2'!$1:$14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3" l="1"/>
  <c r="H13" i="13"/>
  <c r="H12" i="13"/>
  <c r="H11" i="13"/>
  <c r="D13" i="10" l="1"/>
  <c r="B13" i="13"/>
  <c r="B12" i="13"/>
  <c r="B11" i="13"/>
  <c r="A59" i="3" l="1"/>
  <c r="G12" i="8" l="1"/>
  <c r="C12" i="8"/>
  <c r="L12" i="8"/>
  <c r="L11" i="8"/>
  <c r="C11" i="8"/>
  <c r="L9" i="8"/>
  <c r="C9" i="8"/>
  <c r="P10" i="11"/>
  <c r="C12" i="7"/>
  <c r="F12" i="7"/>
  <c r="J12" i="7"/>
  <c r="J11" i="7"/>
  <c r="C11" i="7"/>
  <c r="J9" i="7"/>
  <c r="C9" i="7"/>
  <c r="C9" i="11"/>
  <c r="S10" i="11"/>
  <c r="P11" i="11"/>
  <c r="I11" i="11"/>
  <c r="P9" i="11"/>
  <c r="I9" i="11"/>
  <c r="E35" i="10"/>
  <c r="C24" i="10"/>
  <c r="C23" i="10"/>
  <c r="P15" i="10"/>
  <c r="M13" i="10"/>
  <c r="R28" i="11" l="1"/>
  <c r="T28" i="11" s="1"/>
  <c r="Q28" i="11"/>
  <c r="N28" i="11"/>
  <c r="M28" i="11"/>
  <c r="R26" i="11"/>
  <c r="T26" i="11" s="1"/>
  <c r="Q26" i="11"/>
  <c r="N26" i="11"/>
  <c r="M26" i="11"/>
  <c r="R24" i="11"/>
  <c r="T24" i="11" s="1"/>
  <c r="Q24" i="11"/>
  <c r="N24" i="11"/>
  <c r="M24" i="11"/>
  <c r="R22" i="11"/>
  <c r="T22" i="11" s="1"/>
  <c r="Q22" i="11"/>
  <c r="N22" i="11"/>
  <c r="M22" i="11"/>
  <c r="R20" i="11"/>
  <c r="T20" i="11" s="1"/>
  <c r="Q20" i="11"/>
  <c r="N20" i="11"/>
  <c r="M20" i="11"/>
  <c r="R18" i="11"/>
  <c r="T18" i="11" s="1"/>
  <c r="Q18" i="11"/>
  <c r="N18" i="11"/>
  <c r="M18" i="11"/>
  <c r="Q16" i="11"/>
  <c r="R16" i="11" s="1"/>
  <c r="T16" i="11" s="1"/>
  <c r="N16" i="11"/>
  <c r="M16" i="11"/>
  <c r="P24" i="10"/>
  <c r="E52" i="8"/>
  <c r="E51" i="8"/>
  <c r="E46" i="8"/>
  <c r="M44" i="8"/>
  <c r="E44" i="8"/>
  <c r="L48" i="7"/>
  <c r="J48" i="7"/>
  <c r="H48" i="7"/>
  <c r="E48" i="7"/>
  <c r="L45" i="7"/>
  <c r="L46" i="7" s="1"/>
  <c r="J45" i="7"/>
  <c r="J46" i="7" s="1"/>
  <c r="H45" i="7"/>
  <c r="H46" i="7" s="1"/>
  <c r="E45" i="7"/>
  <c r="E46" i="7" s="1"/>
  <c r="L38" i="7"/>
  <c r="L39" i="7" s="1"/>
  <c r="L44" i="7" s="1"/>
  <c r="J38" i="7"/>
  <c r="J39" i="7"/>
  <c r="J44" i="7" s="1"/>
  <c r="H38" i="7"/>
  <c r="H39" i="7" s="1"/>
  <c r="H44" i="7" s="1"/>
  <c r="E38" i="7"/>
  <c r="E39" i="7"/>
  <c r="E44" i="7" s="1"/>
  <c r="L34" i="7"/>
  <c r="J34" i="7"/>
  <c r="H34" i="7"/>
  <c r="E34" i="7"/>
  <c r="L28" i="7"/>
  <c r="L30" i="7" s="1"/>
  <c r="J28" i="7"/>
  <c r="J30" i="7" s="1"/>
  <c r="H28" i="7"/>
  <c r="H30" i="7" s="1"/>
  <c r="E28" i="7"/>
  <c r="E30" i="7" s="1"/>
  <c r="E31" i="7" s="1"/>
  <c r="L25" i="7"/>
  <c r="J25" i="7"/>
  <c r="H25" i="7"/>
  <c r="E25" i="7"/>
  <c r="L31" i="7" l="1"/>
  <c r="L32" i="7"/>
  <c r="L35" i="7" s="1"/>
  <c r="H31" i="7"/>
  <c r="H32" i="7"/>
  <c r="H35" i="7" s="1"/>
  <c r="E32" i="7"/>
  <c r="E35" i="7" s="1"/>
  <c r="J32" i="7"/>
  <c r="J35" i="7" s="1"/>
  <c r="J31" i="7"/>
</calcChain>
</file>

<file path=xl/sharedStrings.xml><?xml version="1.0" encoding="utf-8"?>
<sst xmlns="http://schemas.openxmlformats.org/spreadsheetml/2006/main" count="389" uniqueCount="261">
  <si>
    <t>Inspector Notified:</t>
  </si>
  <si>
    <t>Nuke</t>
  </si>
  <si>
    <t>Concrete</t>
  </si>
  <si>
    <t>Sets</t>
  </si>
  <si>
    <t># of test</t>
  </si>
  <si>
    <t>Other:</t>
  </si>
  <si>
    <t>Technician (Print):</t>
  </si>
  <si>
    <t xml:space="preserve">Total Time: </t>
  </si>
  <si>
    <t>Signature:</t>
  </si>
  <si>
    <t>DAILY REPORT CONTINUED:</t>
  </si>
  <si>
    <t>DAILY REPORT</t>
  </si>
  <si>
    <t>Inspector:</t>
  </si>
  <si>
    <t>Date:</t>
  </si>
  <si>
    <t>Concrete:</t>
  </si>
  <si>
    <t>Grout:</t>
  </si>
  <si>
    <t>Slurry:</t>
  </si>
  <si>
    <t>Mortar:</t>
  </si>
  <si>
    <t>Native:</t>
  </si>
  <si>
    <t>ABC:</t>
  </si>
  <si>
    <t>Asphalt:</t>
  </si>
  <si>
    <t>Other (describe):</t>
  </si>
  <si>
    <t>Cores:</t>
  </si>
  <si>
    <t xml:space="preserve">Arrived: </t>
  </si>
  <si>
    <t>Departed:</t>
  </si>
  <si>
    <t>Contractor:</t>
  </si>
  <si>
    <t>Private Lab Project #:</t>
  </si>
  <si>
    <t>Pick Ups:</t>
  </si>
  <si>
    <t>Observations and Work Performed (Brief Detail):</t>
  </si>
  <si>
    <t>Stand by Time (Reason):</t>
  </si>
  <si>
    <t>Deficiency (Reason):</t>
  </si>
  <si>
    <t>Project Name:</t>
  </si>
  <si>
    <t>Project Number:</t>
  </si>
  <si>
    <t>Millings:</t>
  </si>
  <si>
    <t>CITY OF PHOENIX</t>
  </si>
  <si>
    <t>STREET TRANSPORTATION DEPARTMENT</t>
  </si>
  <si>
    <t>MATERIALS LAB</t>
  </si>
  <si>
    <t>FIELD DENSITY TEST - SAND CONE</t>
  </si>
  <si>
    <t>Material Type:</t>
  </si>
  <si>
    <t>Plant/Source:</t>
  </si>
  <si>
    <t>Sand Cone Kit #:</t>
  </si>
  <si>
    <t>Date Verified:</t>
  </si>
  <si>
    <t>Moisture Spec. (%):</t>
  </si>
  <si>
    <t>Plus:</t>
  </si>
  <si>
    <t>Minus:</t>
  </si>
  <si>
    <t>Scope:</t>
  </si>
  <si>
    <t>Sub Scope:</t>
  </si>
  <si>
    <t>Location:</t>
  </si>
  <si>
    <t>Soil:</t>
  </si>
  <si>
    <t>Lift / Elevation:</t>
  </si>
  <si>
    <t>Depth of Test Hole:</t>
  </si>
  <si>
    <t>Pass / Fail</t>
  </si>
  <si>
    <r>
      <t xml:space="preserve">Test Methods: </t>
    </r>
    <r>
      <rPr>
        <sz val="9"/>
        <color indexed="8"/>
        <rFont val="Calibri"/>
        <family val="2"/>
      </rPr>
      <t>ASTM D-1556, AASHTO T-191</t>
    </r>
  </si>
  <si>
    <t>Inspector Notified (Y/N):</t>
  </si>
  <si>
    <t>Date Notified:</t>
  </si>
  <si>
    <t>Corrective Action:</t>
  </si>
  <si>
    <t>FIELD ONE-POINT PROCTOR</t>
  </si>
  <si>
    <t>WET DENSITY DETERMINATION</t>
  </si>
  <si>
    <t>ROCK CORRECTION</t>
  </si>
  <si>
    <r>
      <rPr>
        <b/>
        <sz val="9"/>
        <color indexed="8"/>
        <rFont val="Calibri"/>
        <family val="2"/>
      </rPr>
      <t>A)</t>
    </r>
    <r>
      <rPr>
        <sz val="9"/>
        <color indexed="8"/>
        <rFont val="Calibri"/>
        <family val="2"/>
      </rPr>
      <t xml:space="preserve"> Weight of Mold and Soil:</t>
    </r>
  </si>
  <si>
    <t>Lbs</t>
  </si>
  <si>
    <r>
      <t>L)</t>
    </r>
    <r>
      <rPr>
        <sz val="9"/>
        <color indexed="8"/>
        <rFont val="Calibri"/>
        <family val="2"/>
      </rPr>
      <t xml:space="preserve">  Total Weight of Sample:</t>
    </r>
  </si>
  <si>
    <t>LBS</t>
  </si>
  <si>
    <r>
      <rPr>
        <b/>
        <sz val="9"/>
        <color indexed="8"/>
        <rFont val="Calibri"/>
        <family val="2"/>
      </rPr>
      <t>B)</t>
    </r>
    <r>
      <rPr>
        <sz val="9"/>
        <color indexed="8"/>
        <rFont val="Calibri"/>
        <family val="2"/>
      </rPr>
      <t xml:space="preserve"> Weight of Mold:</t>
    </r>
  </si>
  <si>
    <r>
      <t xml:space="preserve">M) </t>
    </r>
    <r>
      <rPr>
        <sz val="9"/>
        <color indexed="8"/>
        <rFont val="Calibri"/>
        <family val="2"/>
      </rPr>
      <t>Total Weight of Rock:</t>
    </r>
  </si>
  <si>
    <r>
      <rPr>
        <b/>
        <sz val="9"/>
        <color indexed="8"/>
        <rFont val="Calibri"/>
        <family val="2"/>
      </rPr>
      <t>C)</t>
    </r>
    <r>
      <rPr>
        <sz val="9"/>
        <color indexed="8"/>
        <rFont val="Calibri"/>
        <family val="2"/>
      </rPr>
      <t xml:space="preserve">  </t>
    </r>
    <r>
      <rPr>
        <sz val="9"/>
        <color indexed="8"/>
        <rFont val="Calibri"/>
        <family val="2"/>
      </rPr>
      <t>Weight of Compacted Soil (</t>
    </r>
    <r>
      <rPr>
        <b/>
        <sz val="9"/>
        <color indexed="8"/>
        <rFont val="Calibri"/>
        <family val="2"/>
      </rPr>
      <t>A</t>
    </r>
    <r>
      <rPr>
        <sz val="9"/>
        <color indexed="8"/>
        <rFont val="Calibri"/>
        <family val="2"/>
      </rPr>
      <t>-</t>
    </r>
    <r>
      <rPr>
        <b/>
        <sz val="9"/>
        <color indexed="8"/>
        <rFont val="Calibri"/>
        <family val="2"/>
      </rPr>
      <t>B</t>
    </r>
    <r>
      <rPr>
        <sz val="9"/>
        <color indexed="8"/>
        <rFont val="Calibri"/>
        <family val="2"/>
      </rPr>
      <t>):</t>
    </r>
  </si>
  <si>
    <r>
      <t xml:space="preserve">N) </t>
    </r>
    <r>
      <rPr>
        <sz val="9"/>
        <color indexed="8"/>
        <rFont val="Calibri"/>
        <family val="2"/>
      </rPr>
      <t>Percent Rock (</t>
    </r>
    <r>
      <rPr>
        <b/>
        <sz val="9"/>
        <color indexed="8"/>
        <rFont val="Calibri"/>
        <family val="2"/>
      </rPr>
      <t>M</t>
    </r>
    <r>
      <rPr>
        <sz val="9"/>
        <color indexed="8"/>
        <rFont val="Calibri"/>
        <family val="2"/>
      </rPr>
      <t xml:space="preserve"> ÷ </t>
    </r>
    <r>
      <rPr>
        <b/>
        <sz val="9"/>
        <color indexed="8"/>
        <rFont val="Calibri"/>
        <family val="2"/>
      </rPr>
      <t>L</t>
    </r>
    <r>
      <rPr>
        <sz val="9"/>
        <color indexed="8"/>
        <rFont val="Calibri"/>
        <family val="2"/>
      </rPr>
      <t>*100):</t>
    </r>
  </si>
  <si>
    <t>%</t>
  </si>
  <si>
    <r>
      <rPr>
        <b/>
        <sz val="9"/>
        <color indexed="8"/>
        <rFont val="Calibri"/>
        <family val="2"/>
      </rPr>
      <t>D)</t>
    </r>
    <r>
      <rPr>
        <sz val="9"/>
        <color indexed="8"/>
        <rFont val="Calibri"/>
        <family val="2"/>
      </rPr>
      <t xml:space="preserve"> Volume of Mold:</t>
    </r>
  </si>
  <si>
    <t>Ft³</t>
  </si>
  <si>
    <r>
      <t xml:space="preserve">O) </t>
    </r>
    <r>
      <rPr>
        <sz val="9"/>
        <color indexed="8"/>
        <rFont val="Calibri"/>
        <family val="2"/>
      </rPr>
      <t>Specific Gravity</t>
    </r>
  </si>
  <si>
    <r>
      <rPr>
        <b/>
        <sz val="9"/>
        <color indexed="8"/>
        <rFont val="Calibri"/>
        <family val="2"/>
      </rPr>
      <t>E)</t>
    </r>
    <r>
      <rPr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>Wet Density (</t>
    </r>
    <r>
      <rPr>
        <b/>
        <sz val="9"/>
        <color indexed="8"/>
        <rFont val="Calibri"/>
        <family val="2"/>
      </rPr>
      <t>C</t>
    </r>
    <r>
      <rPr>
        <sz val="9"/>
        <color indexed="8"/>
        <rFont val="Calibri"/>
        <family val="2"/>
      </rPr>
      <t xml:space="preserve"> ÷ </t>
    </r>
    <r>
      <rPr>
        <b/>
        <sz val="9"/>
        <color indexed="8"/>
        <rFont val="Calibri"/>
        <family val="2"/>
      </rPr>
      <t>D</t>
    </r>
    <r>
      <rPr>
        <sz val="9"/>
        <color indexed="8"/>
        <rFont val="Calibri"/>
        <family val="2"/>
      </rPr>
      <t>):</t>
    </r>
  </si>
  <si>
    <r>
      <rPr>
        <b/>
        <sz val="9"/>
        <color indexed="8"/>
        <rFont val="Calibri"/>
        <family val="2"/>
      </rPr>
      <t>F)</t>
    </r>
    <r>
      <rPr>
        <sz val="9"/>
        <color indexed="8"/>
        <rFont val="Calibri"/>
        <family val="2"/>
      </rPr>
      <t xml:space="preserve"> Speedy Moisture Content:</t>
    </r>
  </si>
  <si>
    <t xml:space="preserve">Corrected Optimum Moisture = </t>
  </si>
  <si>
    <r>
      <t>[</t>
    </r>
    <r>
      <rPr>
        <b/>
        <sz val="9"/>
        <color indexed="8"/>
        <rFont val="Calibri"/>
        <family val="2"/>
      </rPr>
      <t>H</t>
    </r>
    <r>
      <rPr>
        <sz val="9"/>
        <color indexed="8"/>
        <rFont val="Calibri"/>
        <family val="2"/>
      </rPr>
      <t xml:space="preserve"> x (100 - </t>
    </r>
    <r>
      <rPr>
        <b/>
        <sz val="9"/>
        <color indexed="8"/>
        <rFont val="Calibri"/>
        <family val="2"/>
      </rPr>
      <t>N</t>
    </r>
    <r>
      <rPr>
        <sz val="9"/>
        <color indexed="8"/>
        <rFont val="Calibri"/>
        <family val="2"/>
      </rPr>
      <t>)</t>
    </r>
    <r>
      <rPr>
        <sz val="9"/>
        <color indexed="8"/>
        <rFont val="Calibri"/>
        <family val="2"/>
      </rPr>
      <t xml:space="preserve">] </t>
    </r>
    <r>
      <rPr>
        <sz val="9"/>
        <color indexed="8"/>
        <rFont val="Calibri"/>
        <family val="2"/>
      </rPr>
      <t xml:space="preserve">+ </t>
    </r>
    <r>
      <rPr>
        <b/>
        <sz val="9"/>
        <color indexed="8"/>
        <rFont val="Calibri"/>
        <family val="2"/>
      </rPr>
      <t>N</t>
    </r>
  </si>
  <si>
    <r>
      <rPr>
        <b/>
        <sz val="9"/>
        <color indexed="8"/>
        <rFont val="Calibri"/>
        <family val="2"/>
      </rPr>
      <t>G)</t>
    </r>
    <r>
      <rPr>
        <sz val="9"/>
        <color indexed="8"/>
        <rFont val="Calibri"/>
        <family val="2"/>
      </rPr>
      <t xml:space="preserve"> Moisture-Density Chart Letters:</t>
    </r>
  </si>
  <si>
    <r>
      <rPr>
        <b/>
        <sz val="9"/>
        <color indexed="8"/>
        <rFont val="Calibri"/>
        <family val="2"/>
      </rPr>
      <t>H)</t>
    </r>
    <r>
      <rPr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>Optimum Moisture:</t>
    </r>
  </si>
  <si>
    <t xml:space="preserve">Corrected Maximum Density = </t>
  </si>
  <si>
    <r>
      <t xml:space="preserve">[(100 - </t>
    </r>
    <r>
      <rPr>
        <b/>
        <sz val="9"/>
        <color indexed="8"/>
        <rFont val="Calibri"/>
        <family val="2"/>
      </rPr>
      <t>N</t>
    </r>
    <r>
      <rPr>
        <sz val="9"/>
        <color indexed="8"/>
        <rFont val="Calibri"/>
        <family val="2"/>
      </rPr>
      <t xml:space="preserve">) x </t>
    </r>
    <r>
      <rPr>
        <b/>
        <sz val="9"/>
        <color indexed="8"/>
        <rFont val="Calibri"/>
        <family val="2"/>
      </rPr>
      <t>I</t>
    </r>
    <r>
      <rPr>
        <sz val="9"/>
        <color indexed="8"/>
        <rFont val="Calibri"/>
        <family val="2"/>
      </rPr>
      <t>]</t>
    </r>
    <r>
      <rPr>
        <sz val="9"/>
        <color indexed="8"/>
        <rFont val="Calibri"/>
        <family val="2"/>
      </rPr>
      <t xml:space="preserve"> + </t>
    </r>
    <r>
      <rPr>
        <sz val="9"/>
        <color indexed="8"/>
        <rFont val="Calibri"/>
        <family val="2"/>
      </rPr>
      <t>[</t>
    </r>
    <r>
      <rPr>
        <sz val="9"/>
        <color indexed="8"/>
        <rFont val="Calibri"/>
        <family val="2"/>
      </rPr>
      <t xml:space="preserve">56.2 x </t>
    </r>
    <r>
      <rPr>
        <b/>
        <sz val="9"/>
        <color indexed="8"/>
        <rFont val="Calibri"/>
        <family val="2"/>
      </rPr>
      <t>N</t>
    </r>
    <r>
      <rPr>
        <sz val="9"/>
        <color indexed="8"/>
        <rFont val="Calibri"/>
        <family val="2"/>
      </rPr>
      <t xml:space="preserve"> x </t>
    </r>
    <r>
      <rPr>
        <b/>
        <sz val="9"/>
        <color indexed="8"/>
        <rFont val="Calibri"/>
        <family val="2"/>
      </rPr>
      <t>O</t>
    </r>
    <r>
      <rPr>
        <sz val="9"/>
        <color indexed="8"/>
        <rFont val="Calibri"/>
        <family val="2"/>
      </rPr>
      <t>]</t>
    </r>
  </si>
  <si>
    <r>
      <rPr>
        <b/>
        <sz val="9"/>
        <color indexed="8"/>
        <rFont val="Calibri"/>
        <family val="2"/>
      </rPr>
      <t>I)</t>
    </r>
    <r>
      <rPr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>Maximum Dry Density:</t>
    </r>
  </si>
  <si>
    <t>Lbs/Ft³</t>
  </si>
  <si>
    <r>
      <rPr>
        <b/>
        <sz val="9"/>
        <color indexed="8"/>
        <rFont val="Calibri"/>
        <family val="2"/>
      </rPr>
      <t>J)</t>
    </r>
    <r>
      <rPr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>Optimum Moisture (Corrected):</t>
    </r>
  </si>
  <si>
    <r>
      <rPr>
        <b/>
        <sz val="9"/>
        <color indexed="8"/>
        <rFont val="Calibri"/>
        <family val="2"/>
      </rPr>
      <t>K)</t>
    </r>
    <r>
      <rPr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>Maximum Dry Density (Corrected):</t>
    </r>
  </si>
  <si>
    <t>TYPICAL MOISTURE-DENSITY TABLE</t>
  </si>
  <si>
    <t>Curve Letter</t>
  </si>
  <si>
    <t>Lb. Cu. Ft.</t>
  </si>
  <si>
    <t>% Moist.</t>
  </si>
  <si>
    <t>A</t>
  </si>
  <si>
    <t>F</t>
  </si>
  <si>
    <t>K</t>
  </si>
  <si>
    <t>P</t>
  </si>
  <si>
    <t>U</t>
  </si>
  <si>
    <t>B</t>
  </si>
  <si>
    <t>G</t>
  </si>
  <si>
    <t>L</t>
  </si>
  <si>
    <t>Q</t>
  </si>
  <si>
    <t>V</t>
  </si>
  <si>
    <t>C</t>
  </si>
  <si>
    <t>H</t>
  </si>
  <si>
    <t>M</t>
  </si>
  <si>
    <t>R</t>
  </si>
  <si>
    <t>W</t>
  </si>
  <si>
    <t>D</t>
  </si>
  <si>
    <t>I</t>
  </si>
  <si>
    <t>N</t>
  </si>
  <si>
    <t>S</t>
  </si>
  <si>
    <t>X</t>
  </si>
  <si>
    <t>E</t>
  </si>
  <si>
    <t>J</t>
  </si>
  <si>
    <t>O</t>
  </si>
  <si>
    <t>T</t>
  </si>
  <si>
    <t>Y</t>
  </si>
  <si>
    <t>Z</t>
  </si>
  <si>
    <t>SET #</t>
  </si>
  <si>
    <t>City of Phoenix</t>
  </si>
  <si>
    <t>REPORT ON CONCRETE TESTS</t>
  </si>
  <si>
    <t>Sample Location:</t>
  </si>
  <si>
    <t>Air Temp:</t>
  </si>
  <si>
    <r>
      <rPr>
        <sz val="9"/>
        <rFont val="Calibri"/>
        <family val="2"/>
      </rPr>
      <t>°</t>
    </r>
    <r>
      <rPr>
        <sz val="9"/>
        <rFont val="Arial"/>
        <family val="2"/>
      </rPr>
      <t>F</t>
    </r>
  </si>
  <si>
    <t>Temp of Mix:</t>
  </si>
  <si>
    <t>Max. Size of Agg.:</t>
  </si>
  <si>
    <t>Inch.</t>
  </si>
  <si>
    <t>Slump:</t>
  </si>
  <si>
    <t>Inches</t>
  </si>
  <si>
    <t>Air Content:</t>
  </si>
  <si>
    <t>Method:</t>
  </si>
  <si>
    <t>(V) / (P) *</t>
  </si>
  <si>
    <t>Truck Number:</t>
  </si>
  <si>
    <t>Unit Weight.:</t>
  </si>
  <si>
    <t>PCF</t>
  </si>
  <si>
    <t>Ticket Number:</t>
  </si>
  <si>
    <t>Batch Size:</t>
  </si>
  <si>
    <t xml:space="preserve">Cu. Yd. </t>
  </si>
  <si>
    <t>Mix Design Code:</t>
  </si>
  <si>
    <t>Cylinder Size:</t>
  </si>
  <si>
    <t>**</t>
  </si>
  <si>
    <t>Mix Design Strength:</t>
  </si>
  <si>
    <t>PSI</t>
  </si>
  <si>
    <t>Admixture:</t>
  </si>
  <si>
    <t>***</t>
  </si>
  <si>
    <t>Required Strength:</t>
  </si>
  <si>
    <t>Batch Time:</t>
  </si>
  <si>
    <t>(24 hour Time)</t>
  </si>
  <si>
    <t>Sample Time:</t>
  </si>
  <si>
    <t>Sampled By:</t>
  </si>
  <si>
    <t>Time in Mixer:</t>
  </si>
  <si>
    <t>Minutes (Auto Calc.)</t>
  </si>
  <si>
    <t>TYPE OF CONCRETE:</t>
  </si>
  <si>
    <t>POURED CONCRETE</t>
  </si>
  <si>
    <t>GROUT</t>
  </si>
  <si>
    <t>MORTAR</t>
  </si>
  <si>
    <t>SLURRY</t>
  </si>
  <si>
    <t>SHOTCRETE</t>
  </si>
  <si>
    <t>BEAM</t>
  </si>
  <si>
    <t>CORE</t>
  </si>
  <si>
    <t>LAB NUMBER</t>
  </si>
  <si>
    <t>DATE RECEIVED</t>
  </si>
  <si>
    <t>DATE MOLDED</t>
  </si>
  <si>
    <t>CYL
DIA.</t>
  </si>
  <si>
    <t>TYPE BREAK</t>
  </si>
  <si>
    <t>X-SECT AREA</t>
  </si>
  <si>
    <t>VERT Y/N</t>
  </si>
  <si>
    <t>DATE TESTED</t>
  </si>
  <si>
    <t>STRENGTH</t>
  </si>
  <si>
    <t>DAYS</t>
  </si>
  <si>
    <t>LOAD</t>
  </si>
  <si>
    <t xml:space="preserve">PSI </t>
  </si>
  <si>
    <t>Remarks:</t>
  </si>
  <si>
    <t>C31, C39, C138, C143, C172, C173, C231, C511, C617, C1064, C1231</t>
  </si>
  <si>
    <t>T22, T23, T119, T121, T152, T196, T231, T309</t>
  </si>
  <si>
    <t>*V-Volumetric / P-Pressure</t>
  </si>
  <si>
    <t>**Design Strength: This is the Mix Design Strength.</t>
  </si>
  <si>
    <t>***Required Strength: This is the Specified Strength Required for the Structure Being Placed.</t>
  </si>
  <si>
    <t>Tested By (Concrete Lab Technician):</t>
  </si>
  <si>
    <t>FIELD DENSITY TEST - NUCLEAR GAUGE</t>
  </si>
  <si>
    <t>Mix/Material Type:</t>
  </si>
  <si>
    <t>Plant Name:</t>
  </si>
  <si>
    <t>Gauge Serial #:</t>
  </si>
  <si>
    <t>Density Standard Count:</t>
  </si>
  <si>
    <t>Moisture Standard Count:</t>
  </si>
  <si>
    <t>Test Type</t>
  </si>
  <si>
    <t>Sub-Scope</t>
  </si>
  <si>
    <t>Test Location</t>
  </si>
  <si>
    <t>Lift Elev</t>
  </si>
  <si>
    <t>Probe Depth</t>
  </si>
  <si>
    <t>Lab #</t>
  </si>
  <si>
    <t>Max Density (Lab)</t>
  </si>
  <si>
    <t>Opt Moist (Lab)</t>
  </si>
  <si>
    <t>SPG     &amp;      %Rock</t>
  </si>
  <si>
    <t>Max Density (Corr)</t>
  </si>
  <si>
    <t>Opt Moist (Corr)</t>
  </si>
  <si>
    <t>Wet Density/ Counts</t>
  </si>
  <si>
    <t>Field Moist/ Counts</t>
  </si>
  <si>
    <t>Dry Density</t>
  </si>
  <si>
    <t>%     Comp</t>
  </si>
  <si>
    <t>Req Comp</t>
  </si>
  <si>
    <t>Pass/ Fail</t>
  </si>
  <si>
    <r>
      <t>Test Type:</t>
    </r>
    <r>
      <rPr>
        <sz val="10"/>
        <color indexed="8"/>
        <rFont val="Calibri"/>
        <family val="2"/>
      </rPr>
      <t xml:space="preserve">    </t>
    </r>
    <r>
      <rPr>
        <b/>
        <sz val="10"/>
        <color indexed="8"/>
        <rFont val="Calibri"/>
        <family val="2"/>
      </rPr>
      <t>N</t>
    </r>
    <r>
      <rPr>
        <sz val="10"/>
        <color indexed="8"/>
        <rFont val="Calibri"/>
        <family val="2"/>
      </rPr>
      <t xml:space="preserve">-Nuclear Gauge    </t>
    </r>
    <r>
      <rPr>
        <b/>
        <sz val="10"/>
        <color indexed="8"/>
        <rFont val="Calibri"/>
        <family val="2"/>
      </rPr>
      <t>S</t>
    </r>
    <r>
      <rPr>
        <sz val="10"/>
        <color indexed="8"/>
        <rFont val="Calibri"/>
        <family val="2"/>
      </rPr>
      <t xml:space="preserve">-Sand Cone  </t>
    </r>
    <r>
      <rPr>
        <b/>
        <sz val="10"/>
        <color indexed="8"/>
        <rFont val="Calibri"/>
        <family val="2"/>
      </rPr>
      <t xml:space="preserve"> SC</t>
    </r>
    <r>
      <rPr>
        <sz val="10"/>
        <color indexed="8"/>
        <rFont val="Calibri"/>
        <family val="2"/>
      </rPr>
      <t xml:space="preserve">-Sand Cone Correlation  </t>
    </r>
    <r>
      <rPr>
        <b/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 xml:space="preserve">-Asphalt Density    </t>
    </r>
    <r>
      <rPr>
        <b/>
        <sz val="10"/>
        <color indexed="8"/>
        <rFont val="Calibri"/>
        <family val="2"/>
      </rPr>
      <t>RN</t>
    </r>
    <r>
      <rPr>
        <sz val="10"/>
        <color indexed="8"/>
        <rFont val="Calibri"/>
        <family val="2"/>
      </rPr>
      <t xml:space="preserve">-Retest Nuclear Gauge    </t>
    </r>
    <r>
      <rPr>
        <b/>
        <sz val="10"/>
        <color indexed="8"/>
        <rFont val="Calibri"/>
        <family val="2"/>
      </rPr>
      <t>RS</t>
    </r>
    <r>
      <rPr>
        <sz val="10"/>
        <color indexed="8"/>
        <rFont val="Calibri"/>
        <family val="2"/>
      </rPr>
      <t>-Retest Sand Cone</t>
    </r>
  </si>
  <si>
    <r>
      <t>Test Methods:</t>
    </r>
    <r>
      <rPr>
        <sz val="10"/>
        <rFont val="Calibri"/>
        <family val="2"/>
      </rPr>
      <t xml:space="preserve">    ASTM    D-6938    D-1556    D-2950    AASHTO    T-310    T-191</t>
    </r>
  </si>
  <si>
    <t>Deficiency Report:</t>
  </si>
  <si>
    <r>
      <rPr>
        <b/>
        <sz val="10"/>
        <color indexed="8"/>
        <rFont val="Calibri"/>
        <family val="2"/>
      </rPr>
      <t>(A)</t>
    </r>
    <r>
      <rPr>
        <b/>
        <sz val="9"/>
        <color indexed="8"/>
        <rFont val="Calibri"/>
        <family val="2"/>
      </rPr>
      <t xml:space="preserve"> Sand Density (Lb/ft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</si>
  <si>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rPr>
        <b/>
        <sz val="10"/>
        <color indexed="8"/>
        <rFont val="Calibri"/>
        <family val="2"/>
      </rPr>
      <t>(B)</t>
    </r>
    <r>
      <rPr>
        <b/>
        <sz val="9"/>
        <color indexed="8"/>
        <rFont val="Calibri"/>
        <family val="2"/>
      </rPr>
      <t xml:space="preserve"> Weight of Sample and Bucket (Lbs)</t>
    </r>
  </si>
  <si>
    <r>
      <rPr>
        <b/>
        <sz val="10"/>
        <color indexed="8"/>
        <rFont val="Calibri"/>
        <family val="2"/>
      </rPr>
      <t>(C)</t>
    </r>
    <r>
      <rPr>
        <b/>
        <sz val="9"/>
        <color indexed="8"/>
        <rFont val="Calibri"/>
        <family val="2"/>
      </rPr>
      <t xml:space="preserve"> Tare Weight of Bucket (Lbs)</t>
    </r>
  </si>
  <si>
    <r>
      <rPr>
        <b/>
        <sz val="10"/>
        <color indexed="8"/>
        <rFont val="Calibri"/>
        <family val="2"/>
      </rPr>
      <t>(D)</t>
    </r>
    <r>
      <rPr>
        <b/>
        <sz val="9"/>
        <color indexed="8"/>
        <rFont val="Calibri"/>
        <family val="2"/>
      </rPr>
      <t xml:space="preserve"> Weight of Sample (B - C) (Lbs)</t>
    </r>
  </si>
  <si>
    <r>
      <rPr>
        <b/>
        <sz val="10"/>
        <color indexed="8"/>
        <rFont val="Calibri"/>
        <family val="2"/>
      </rPr>
      <t>(E)</t>
    </r>
    <r>
      <rPr>
        <b/>
        <sz val="9"/>
        <color indexed="8"/>
        <rFont val="Calibri"/>
        <family val="2"/>
      </rPr>
      <t xml:space="preserve"> Initial Weight of Sand (Lbs)</t>
    </r>
  </si>
  <si>
    <r>
      <rPr>
        <b/>
        <sz val="10"/>
        <color indexed="8"/>
        <rFont val="Calibri"/>
        <family val="2"/>
      </rPr>
      <t>(F)</t>
    </r>
    <r>
      <rPr>
        <b/>
        <sz val="9"/>
        <color indexed="8"/>
        <rFont val="Calibri"/>
        <family val="2"/>
      </rPr>
      <t xml:space="preserve"> Weight of Sand in Cone (Lbs)</t>
    </r>
  </si>
  <si>
    <r>
      <rPr>
        <b/>
        <sz val="10"/>
        <color indexed="8"/>
        <rFont val="Calibri"/>
        <family val="2"/>
      </rPr>
      <t>(G)</t>
    </r>
    <r>
      <rPr>
        <b/>
        <sz val="9"/>
        <color indexed="8"/>
        <rFont val="Calibri"/>
        <family val="2"/>
      </rPr>
      <t xml:space="preserve"> Total Weight of Sand (E - F) (Lbs)</t>
    </r>
  </si>
  <si>
    <r>
      <rPr>
        <b/>
        <sz val="10"/>
        <color indexed="8"/>
        <rFont val="Calibri"/>
        <family val="2"/>
      </rPr>
      <t>(H)</t>
    </r>
    <r>
      <rPr>
        <b/>
        <sz val="9"/>
        <color indexed="8"/>
        <rFont val="Calibri"/>
        <family val="2"/>
      </rPr>
      <t xml:space="preserve"> Sand Remaining (Lbs)</t>
    </r>
  </si>
  <si>
    <r>
      <rPr>
        <b/>
        <sz val="10"/>
        <color indexed="8"/>
        <rFont val="Calibri"/>
        <family val="2"/>
      </rPr>
      <t>(I)</t>
    </r>
    <r>
      <rPr>
        <b/>
        <sz val="9"/>
        <color indexed="8"/>
        <rFont val="Calibri"/>
        <family val="2"/>
      </rPr>
      <t xml:space="preserve"> Weight of Sand Used (G - H) (Lbs)</t>
    </r>
  </si>
  <si>
    <r>
      <t>Volume of Test Area (I ÷</t>
    </r>
    <r>
      <rPr>
        <b/>
        <sz val="12.6"/>
        <color indexed="8"/>
        <rFont val="Calibri"/>
        <family val="2"/>
      </rPr>
      <t xml:space="preserve"> </t>
    </r>
    <r>
      <rPr>
        <b/>
        <sz val="9"/>
        <color indexed="8"/>
        <rFont val="Calibri"/>
        <family val="2"/>
      </rPr>
      <t>A) (ft³)</t>
    </r>
  </si>
  <si>
    <t>(J) Wet Density  (A × D ÷ I) (Lbs/ft³)</t>
  </si>
  <si>
    <t>(K) - #4 Moisture (Speedy) (%)</t>
  </si>
  <si>
    <r>
      <rPr>
        <b/>
        <sz val="10"/>
        <color indexed="8"/>
        <rFont val="Calibri"/>
        <family val="2"/>
      </rPr>
      <t>(N)</t>
    </r>
    <r>
      <rPr>
        <b/>
        <sz val="9"/>
        <color indexed="8"/>
        <rFont val="Calibri"/>
        <family val="2"/>
      </rPr>
      <t xml:space="preserve"> Weight of Rock and Bucket (Lbs)</t>
    </r>
  </si>
  <si>
    <r>
      <rPr>
        <b/>
        <sz val="10"/>
        <color indexed="8"/>
        <rFont val="Calibri"/>
        <family val="2"/>
      </rPr>
      <t>(O)</t>
    </r>
    <r>
      <rPr>
        <b/>
        <sz val="9"/>
        <color indexed="8"/>
        <rFont val="Calibri"/>
        <family val="2"/>
      </rPr>
      <t xml:space="preserve"> Tare Weight of Bucket (Lbs)</t>
    </r>
  </si>
  <si>
    <r>
      <rPr>
        <b/>
        <sz val="10"/>
        <color indexed="8"/>
        <rFont val="Calibri"/>
        <family val="2"/>
      </rPr>
      <t>(P)</t>
    </r>
    <r>
      <rPr>
        <b/>
        <sz val="9"/>
        <color indexed="8"/>
        <rFont val="Calibri"/>
        <family val="2"/>
      </rPr>
      <t xml:space="preserve"> Weight of Rock (N - O) (Lbs)</t>
    </r>
  </si>
  <si>
    <t>(Q) Rock (P ÷ D x 100) (%)</t>
  </si>
  <si>
    <t>(R) Specific Gravity of Rock</t>
  </si>
  <si>
    <t>Proctor Identification (Lab #)</t>
  </si>
  <si>
    <t>(S) Optimum Moisture (Lab) (%)</t>
  </si>
  <si>
    <t>(T) Maximum Density (Lab) (Lbs/ft³)</t>
  </si>
  <si>
    <t>Compaction (M ÷ U x 100) (%)</t>
  </si>
  <si>
    <t>Required Compaction (%)</t>
  </si>
  <si>
    <t>Private Lab Name:</t>
  </si>
  <si>
    <t>Optimum Moisture (Corrected) (%) (S*(100-Q) +Q)/100</t>
  </si>
  <si>
    <t>(U) Maximum Density (Corrected) (Lbs/ft³) [(100-Q)*(T)] + [(56.2)*(Q)*(R)]/100</t>
  </si>
  <si>
    <t>Supplier Name / Plant #:</t>
  </si>
  <si>
    <r>
      <rPr>
        <b/>
        <sz val="10"/>
        <color indexed="8"/>
        <rFont val="Calibri"/>
        <family val="2"/>
      </rPr>
      <t>(M)</t>
    </r>
    <r>
      <rPr>
        <b/>
        <sz val="9"/>
        <color indexed="8"/>
        <rFont val="Calibri"/>
        <family val="2"/>
      </rPr>
      <t xml:space="preserve"> Dry Density (J/(1+(l/100))) (Lb/ft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</si>
  <si>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Lab Name:</t>
  </si>
  <si>
    <t>Tech:</t>
  </si>
  <si>
    <t>Sand Cone</t>
  </si>
  <si>
    <t>SCOPE AND SUB-SCOPE</t>
  </si>
  <si>
    <t>Scope</t>
  </si>
  <si>
    <t>Roadway</t>
  </si>
  <si>
    <t>Subgrade, ABC, Asphalt, PCCP, Roadway Fill, Driveway, Sidewalk, Curb &amp; Gutter, Embankment, Median, Median Curb, ADA Ramp, Bus Bay, Apron, Valley Gutter, Adjustments</t>
  </si>
  <si>
    <t>Water</t>
  </si>
  <si>
    <t>Mainline, Lateral, Service, Fire Hydrant, Valve, Structure, Irrigation</t>
  </si>
  <si>
    <t>Sewer</t>
  </si>
  <si>
    <t>Mainline, Manhole, Lateral, Service</t>
  </si>
  <si>
    <t>Storm Drain</t>
  </si>
  <si>
    <t>Mainline, Manhole, Lateral, Service, Structure, Drainage Channel, Box Culvert, RCP Culvert, Crossing, Pipe Collars, Catch Basin, Spillway</t>
  </si>
  <si>
    <t>Dry Utility</t>
  </si>
  <si>
    <t>Conduit, Mainline, Crossing, P.U.E., Service, Structure</t>
  </si>
  <si>
    <t>Bridges</t>
  </si>
  <si>
    <t>Abutment, Approach Slab, Anchor Slab, Deck, Girders, Beams, Columns</t>
  </si>
  <si>
    <t>Foundation</t>
  </si>
  <si>
    <t>Footings, Caisson, Slab on Grade, Stem Wall</t>
  </si>
  <si>
    <t>Walls</t>
  </si>
  <si>
    <t>Footing, Gabion, Jersey, Retaining, Screen/Site Wall, Cut-Off Wall</t>
  </si>
  <si>
    <t>*This table is for reference purposes only and Is not Intended to capture all scenarios.</t>
  </si>
  <si>
    <t>Hours</t>
  </si>
  <si>
    <t>(L) Moisture (Rock Corrected) (%) (K(100-Q) + Q)/100</t>
  </si>
  <si>
    <t>Delivered By:</t>
  </si>
  <si>
    <r>
      <t xml:space="preserve">              Reviewed By </t>
    </r>
    <r>
      <rPr>
        <b/>
        <i/>
        <sz val="10"/>
        <rFont val="Calibri"/>
        <family val="2"/>
        <scheme val="minor"/>
      </rPr>
      <t>(initial)</t>
    </r>
    <r>
      <rPr>
        <b/>
        <sz val="10"/>
        <rFont val="Calibri"/>
        <family val="2"/>
        <scheme val="minor"/>
      </rPr>
      <t>:</t>
    </r>
  </si>
  <si>
    <t>COND.</t>
  </si>
  <si>
    <t>Weather Condition:</t>
  </si>
  <si>
    <t>lab use only</t>
  </si>
  <si>
    <t>T/UT****</t>
  </si>
  <si>
    <t>****Condition: T-Testable / UT-Untestable</t>
  </si>
  <si>
    <t>Indicate ASTM Test Methods used in this report</t>
  </si>
  <si>
    <t>Indicate AASHTO Test Methods used in this report</t>
  </si>
  <si>
    <t>TYPE CAP N(C1231)/ S(C617)</t>
  </si>
  <si>
    <t>DESIGN &amp; CONSTRUCTION MANAGEMENT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</si>
</sst>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[$-409]h:mm\ AM/PM;@"/>
    <numFmt numFmtId="166" formatCode="0.0000"/>
    <numFmt numFmtId="167" formatCode="0.000"/>
    <numFmt numFmtId="168" formatCode="h:mm;@"/>
    <numFmt numFmtId="169" formatCode="m/d;@"/>
    <numFmt numFmtId="170" formatCode="m/d/yy;@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b/>
      <sz val="12.6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0" fillId="0" borderId="0"/>
    <xf numFmtId="0" fontId="20" fillId="0" borderId="0"/>
    <xf numFmtId="0" fontId="20" fillId="0" borderId="0"/>
    <xf numFmtId="9" fontId="9" fillId="0" borderId="0" applyFont="0" applyFill="0" applyBorder="0" applyAlignment="0" applyProtection="0"/>
    <xf numFmtId="0" fontId="2" fillId="0" borderId="0"/>
    <xf numFmtId="0" fontId="1" fillId="0" borderId="0"/>
  </cellStyleXfs>
  <cellXfs count="488">
    <xf numFmtId="0" fontId="0" fillId="0" borderId="0" xfId="0"/>
    <xf numFmtId="164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0" fillId="0" borderId="0" xfId="0" applyProtection="1"/>
    <xf numFmtId="0" fontId="21" fillId="0" borderId="0" xfId="0" applyFont="1" applyProtection="1"/>
    <xf numFmtId="0" fontId="21" fillId="0" borderId="0" xfId="0" applyFont="1" applyAlignment="1" applyProtection="1">
      <alignment horizontal="right"/>
    </xf>
    <xf numFmtId="0" fontId="22" fillId="0" borderId="1" xfId="0" applyFont="1" applyBorder="1" applyAlignment="1" applyProtection="1">
      <alignment horizontal="center" vertical="top"/>
    </xf>
    <xf numFmtId="0" fontId="3" fillId="0" borderId="0" xfId="0" applyFont="1" applyProtection="1"/>
    <xf numFmtId="0" fontId="21" fillId="0" borderId="0" xfId="0" applyFont="1" applyBorder="1" applyAlignment="1" applyProtection="1">
      <alignment horizontal="right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</xf>
    <xf numFmtId="0" fontId="21" fillId="0" borderId="3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horizontal="right"/>
    </xf>
    <xf numFmtId="0" fontId="21" fillId="0" borderId="3" xfId="0" applyFont="1" applyBorder="1" applyAlignment="1" applyProtection="1">
      <alignment horizontal="center"/>
      <protection locked="0"/>
    </xf>
    <xf numFmtId="0" fontId="20" fillId="0" borderId="0" xfId="1" applyAlignment="1" applyProtection="1"/>
    <xf numFmtId="0" fontId="20" fillId="0" borderId="0" xfId="1" applyProtection="1"/>
    <xf numFmtId="0" fontId="23" fillId="0" borderId="0" xfId="1" applyFont="1" applyAlignment="1" applyProtection="1">
      <alignment vertical="center"/>
    </xf>
    <xf numFmtId="0" fontId="24" fillId="0" borderId="0" xfId="1" applyFont="1" applyAlignment="1" applyProtection="1">
      <alignment vertical="center"/>
    </xf>
    <xf numFmtId="0" fontId="25" fillId="0" borderId="0" xfId="1" applyFont="1" applyBorder="1" applyAlignment="1" applyProtection="1">
      <alignment vertical="center"/>
    </xf>
    <xf numFmtId="0" fontId="5" fillId="0" borderId="0" xfId="1" applyFont="1" applyProtection="1"/>
    <xf numFmtId="49" fontId="4" fillId="3" borderId="4" xfId="1" applyNumberFormat="1" applyFont="1" applyFill="1" applyBorder="1" applyAlignment="1" applyProtection="1">
      <alignment horizontal="right"/>
    </xf>
    <xf numFmtId="1" fontId="5" fillId="4" borderId="4" xfId="1" applyNumberFormat="1" applyFont="1" applyFill="1" applyBorder="1" applyAlignment="1" applyProtection="1">
      <alignment horizontal="center"/>
      <protection locked="0"/>
    </xf>
    <xf numFmtId="0" fontId="4" fillId="2" borderId="5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protection locked="0"/>
    </xf>
    <xf numFmtId="0" fontId="4" fillId="2" borderId="2" xfId="1" applyFont="1" applyFill="1" applyBorder="1" applyAlignment="1" applyProtection="1">
      <alignment horizontal="center"/>
    </xf>
    <xf numFmtId="0" fontId="5" fillId="2" borderId="6" xfId="1" applyFont="1" applyFill="1" applyBorder="1" applyAlignment="1" applyProtection="1"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/>
    <xf numFmtId="0" fontId="20" fillId="0" borderId="0" xfId="2" applyProtection="1"/>
    <xf numFmtId="0" fontId="26" fillId="0" borderId="0" xfId="2" applyFont="1" applyBorder="1" applyAlignment="1" applyProtection="1">
      <alignment horizontal="center" vertical="top"/>
    </xf>
    <xf numFmtId="0" fontId="26" fillId="0" borderId="1" xfId="2" applyFont="1" applyBorder="1" applyAlignment="1" applyProtection="1">
      <alignment vertical="top" wrapText="1"/>
    </xf>
    <xf numFmtId="0" fontId="27" fillId="0" borderId="0" xfId="2" applyFont="1" applyBorder="1" applyAlignment="1" applyProtection="1">
      <alignment horizontal="center"/>
    </xf>
    <xf numFmtId="164" fontId="27" fillId="0" borderId="0" xfId="2" applyNumberFormat="1" applyFont="1" applyBorder="1" applyAlignment="1" applyProtection="1">
      <alignment horizontal="center"/>
    </xf>
    <xf numFmtId="0" fontId="20" fillId="4" borderId="0" xfId="2" applyFill="1" applyProtection="1"/>
    <xf numFmtId="0" fontId="27" fillId="0" borderId="7" xfId="2" applyFont="1" applyBorder="1" applyAlignment="1" applyProtection="1"/>
    <xf numFmtId="0" fontId="27" fillId="0" borderId="8" xfId="2" applyFont="1" applyBorder="1" applyAlignment="1" applyProtection="1">
      <alignment horizontal="left"/>
    </xf>
    <xf numFmtId="2" fontId="27" fillId="0" borderId="9" xfId="2" applyNumberFormat="1" applyFont="1" applyBorder="1" applyAlignment="1" applyProtection="1">
      <alignment horizontal="center"/>
      <protection locked="0"/>
    </xf>
    <xf numFmtId="0" fontId="27" fillId="0" borderId="8" xfId="2" applyFont="1" applyBorder="1" applyAlignment="1" applyProtection="1">
      <alignment horizontal="center"/>
    </xf>
    <xf numFmtId="0" fontId="27" fillId="0" borderId="10" xfId="2" applyFont="1" applyBorder="1" applyAlignment="1" applyProtection="1">
      <alignment horizontal="left"/>
    </xf>
    <xf numFmtId="2" fontId="27" fillId="0" borderId="11" xfId="2" applyNumberFormat="1" applyFont="1" applyBorder="1" applyAlignment="1" applyProtection="1">
      <alignment horizontal="center"/>
      <protection locked="0"/>
    </xf>
    <xf numFmtId="0" fontId="27" fillId="0" borderId="10" xfId="2" applyFont="1" applyBorder="1" applyAlignment="1" applyProtection="1">
      <alignment horizontal="center"/>
    </xf>
    <xf numFmtId="0" fontId="27" fillId="3" borderId="10" xfId="2" applyFont="1" applyFill="1" applyBorder="1" applyAlignment="1" applyProtection="1">
      <alignment horizontal="left"/>
    </xf>
    <xf numFmtId="1" fontId="27" fillId="3" borderId="11" xfId="2" applyNumberFormat="1" applyFont="1" applyFill="1" applyBorder="1" applyAlignment="1" applyProtection="1">
      <alignment horizontal="center"/>
    </xf>
    <xf numFmtId="0" fontId="27" fillId="3" borderId="10" xfId="2" applyFont="1" applyFill="1" applyBorder="1" applyAlignment="1" applyProtection="1">
      <alignment horizontal="center"/>
    </xf>
    <xf numFmtId="167" fontId="27" fillId="0" borderId="12" xfId="2" applyNumberFormat="1" applyFont="1" applyBorder="1" applyAlignment="1" applyProtection="1">
      <alignment horizontal="center"/>
      <protection locked="0"/>
    </xf>
    <xf numFmtId="0" fontId="27" fillId="0" borderId="13" xfId="2" applyNumberFormat="1" applyFont="1" applyBorder="1" applyAlignment="1" applyProtection="1">
      <alignment horizontal="left" vertical="center"/>
    </xf>
    <xf numFmtId="0" fontId="27" fillId="0" borderId="14" xfId="2" applyFont="1" applyBorder="1" applyAlignment="1" applyProtection="1"/>
    <xf numFmtId="0" fontId="27" fillId="0" borderId="0" xfId="2" applyFont="1" applyAlignment="1" applyProtection="1"/>
    <xf numFmtId="0" fontId="26" fillId="0" borderId="4" xfId="2" applyFont="1" applyBorder="1" applyAlignment="1" applyProtection="1">
      <alignment horizontal="center"/>
      <protection locked="0"/>
    </xf>
    <xf numFmtId="0" fontId="26" fillId="0" borderId="3" xfId="2" applyFont="1" applyBorder="1" applyAlignment="1" applyProtection="1">
      <alignment horizontal="right"/>
      <protection locked="0"/>
    </xf>
    <xf numFmtId="0" fontId="26" fillId="0" borderId="10" xfId="2" applyFont="1" applyBorder="1" applyAlignment="1" applyProtection="1">
      <alignment horizontal="left"/>
    </xf>
    <xf numFmtId="11" fontId="27" fillId="0" borderId="10" xfId="2" applyNumberFormat="1" applyFont="1" applyBorder="1" applyAlignment="1" applyProtection="1">
      <alignment horizontal="left"/>
    </xf>
    <xf numFmtId="0" fontId="26" fillId="0" borderId="0" xfId="2" applyFont="1" applyBorder="1" applyAlignment="1" applyProtection="1"/>
    <xf numFmtId="11" fontId="27" fillId="3" borderId="13" xfId="2" applyNumberFormat="1" applyFont="1" applyFill="1" applyBorder="1" applyAlignment="1" applyProtection="1">
      <alignment horizontal="left"/>
    </xf>
    <xf numFmtId="0" fontId="20" fillId="0" borderId="0" xfId="2"/>
    <xf numFmtId="0" fontId="24" fillId="5" borderId="15" xfId="2" applyFont="1" applyFill="1" applyBorder="1" applyAlignment="1">
      <alignment horizontal="center" vertical="center" wrapText="1"/>
    </xf>
    <xf numFmtId="0" fontId="24" fillId="5" borderId="16" xfId="2" applyFont="1" applyFill="1" applyBorder="1" applyAlignment="1">
      <alignment horizontal="center" vertical="center" wrapText="1"/>
    </xf>
    <xf numFmtId="0" fontId="24" fillId="5" borderId="17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28" fillId="3" borderId="18" xfId="2" applyFont="1" applyFill="1" applyBorder="1" applyAlignment="1">
      <alignment horizontal="center" vertical="center"/>
    </xf>
    <xf numFmtId="0" fontId="24" fillId="3" borderId="19" xfId="2" applyFont="1" applyFill="1" applyBorder="1" applyAlignment="1">
      <alignment horizontal="center" vertical="center"/>
    </xf>
    <xf numFmtId="0" fontId="24" fillId="3" borderId="20" xfId="2" applyFont="1" applyFill="1" applyBorder="1" applyAlignment="1">
      <alignment horizontal="center" vertical="center"/>
    </xf>
    <xf numFmtId="0" fontId="28" fillId="3" borderId="6" xfId="2" applyFont="1" applyFill="1" applyBorder="1" applyAlignment="1">
      <alignment horizontal="center" vertical="center"/>
    </xf>
    <xf numFmtId="164" fontId="24" fillId="3" borderId="19" xfId="2" applyNumberFormat="1" applyFont="1" applyFill="1" applyBorder="1" applyAlignment="1">
      <alignment horizontal="center" vertical="center"/>
    </xf>
    <xf numFmtId="0" fontId="24" fillId="3" borderId="21" xfId="2" applyFont="1" applyFill="1" applyBorder="1" applyAlignment="1">
      <alignment horizontal="center" vertical="center"/>
    </xf>
    <xf numFmtId="9" fontId="28" fillId="0" borderId="22" xfId="2" applyNumberFormat="1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164" fontId="24" fillId="0" borderId="4" xfId="2" applyNumberFormat="1" applyFont="1" applyBorder="1" applyAlignment="1">
      <alignment horizontal="center" vertical="center"/>
    </xf>
    <xf numFmtId="164" fontId="24" fillId="0" borderId="24" xfId="2" applyNumberFormat="1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164" fontId="24" fillId="0" borderId="23" xfId="2" applyNumberFormat="1" applyFont="1" applyBorder="1" applyAlignment="1">
      <alignment horizontal="center" vertical="center"/>
    </xf>
    <xf numFmtId="0" fontId="28" fillId="3" borderId="22" xfId="2" applyFont="1" applyFill="1" applyBorder="1" applyAlignment="1">
      <alignment horizontal="center" vertical="center"/>
    </xf>
    <xf numFmtId="0" fontId="24" fillId="3" borderId="4" xfId="2" applyFont="1" applyFill="1" applyBorder="1" applyAlignment="1">
      <alignment horizontal="center" vertical="center"/>
    </xf>
    <xf numFmtId="0" fontId="24" fillId="3" borderId="23" xfId="2" applyFont="1" applyFill="1" applyBorder="1" applyAlignment="1">
      <alignment horizontal="center" vertical="center"/>
    </xf>
    <xf numFmtId="0" fontId="28" fillId="3" borderId="25" xfId="2" applyFont="1" applyFill="1" applyBorder="1" applyAlignment="1">
      <alignment horizontal="center" vertical="center"/>
    </xf>
    <xf numFmtId="0" fontId="24" fillId="3" borderId="24" xfId="2" applyFont="1" applyFill="1" applyBorder="1" applyAlignment="1">
      <alignment horizontal="center" vertical="center"/>
    </xf>
    <xf numFmtId="164" fontId="24" fillId="3" borderId="4" xfId="2" applyNumberFormat="1" applyFont="1" applyFill="1" applyBorder="1" applyAlignment="1">
      <alignment horizontal="center" vertical="center"/>
    </xf>
    <xf numFmtId="164" fontId="24" fillId="3" borderId="23" xfId="2" applyNumberFormat="1" applyFont="1" applyFill="1" applyBorder="1" applyAlignment="1">
      <alignment horizontal="center" vertical="center"/>
    </xf>
    <xf numFmtId="0" fontId="28" fillId="3" borderId="26" xfId="2" applyFont="1" applyFill="1" applyBorder="1" applyAlignment="1">
      <alignment horizontal="center" vertical="center"/>
    </xf>
    <xf numFmtId="0" fontId="24" fillId="3" borderId="27" xfId="2" applyFont="1" applyFill="1" applyBorder="1" applyAlignment="1">
      <alignment horizontal="center" vertical="center"/>
    </xf>
    <xf numFmtId="0" fontId="24" fillId="3" borderId="28" xfId="2" applyFont="1" applyFill="1" applyBorder="1" applyAlignment="1">
      <alignment horizontal="center" vertical="center"/>
    </xf>
    <xf numFmtId="0" fontId="28" fillId="3" borderId="29" xfId="2" applyFont="1" applyFill="1" applyBorder="1" applyAlignment="1">
      <alignment horizontal="center" vertical="center"/>
    </xf>
    <xf numFmtId="164" fontId="24" fillId="3" borderId="27" xfId="2" applyNumberFormat="1" applyFont="1" applyFill="1" applyBorder="1" applyAlignment="1">
      <alignment horizontal="center" vertical="center"/>
    </xf>
    <xf numFmtId="0" fontId="24" fillId="3" borderId="3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12" fillId="0" borderId="0" xfId="0" applyFont="1" applyProtection="1"/>
    <xf numFmtId="0" fontId="15" fillId="0" borderId="0" xfId="0" applyFont="1" applyProtection="1"/>
    <xf numFmtId="49" fontId="15" fillId="0" borderId="3" xfId="0" applyNumberFormat="1" applyFont="1" applyBorder="1" applyAlignment="1" applyProtection="1">
      <alignment horizontal="center"/>
      <protection locked="0"/>
    </xf>
    <xf numFmtId="49" fontId="15" fillId="0" borderId="0" xfId="0" applyNumberFormat="1" applyFont="1" applyProtection="1"/>
    <xf numFmtId="0" fontId="15" fillId="0" borderId="0" xfId="0" applyFont="1" applyBorder="1" applyAlignment="1" applyProtection="1"/>
    <xf numFmtId="0" fontId="15" fillId="0" borderId="0" xfId="0" applyFont="1" applyAlignment="1" applyProtection="1">
      <alignment horizontal="right"/>
    </xf>
    <xf numFmtId="0" fontId="12" fillId="0" borderId="4" xfId="0" applyFont="1" applyBorder="1" applyAlignment="1" applyProtection="1">
      <alignment horizontal="center"/>
      <protection locked="0"/>
    </xf>
    <xf numFmtId="0" fontId="26" fillId="3" borderId="4" xfId="2" applyFont="1" applyFill="1" applyBorder="1" applyAlignment="1" applyProtection="1">
      <alignment horizontal="right"/>
    </xf>
    <xf numFmtId="1" fontId="27" fillId="4" borderId="4" xfId="2" applyNumberFormat="1" applyFont="1" applyFill="1" applyBorder="1" applyAlignment="1" applyProtection="1">
      <alignment horizontal="center"/>
      <protection locked="0"/>
    </xf>
    <xf numFmtId="0" fontId="29" fillId="3" borderId="4" xfId="2" applyFont="1" applyFill="1" applyBorder="1" applyAlignment="1" applyProtection="1">
      <alignment horizontal="center" vertical="center" wrapText="1"/>
    </xf>
    <xf numFmtId="167" fontId="30" fillId="4" borderId="19" xfId="2" applyNumberFormat="1" applyFont="1" applyFill="1" applyBorder="1" applyAlignment="1" applyProtection="1">
      <alignment horizontal="center" vertical="center"/>
      <protection locked="0"/>
    </xf>
    <xf numFmtId="164" fontId="30" fillId="4" borderId="19" xfId="2" applyNumberFormat="1" applyFont="1" applyFill="1" applyBorder="1" applyAlignment="1" applyProtection="1">
      <alignment horizontal="center" vertical="center"/>
      <protection locked="0"/>
    </xf>
    <xf numFmtId="0" fontId="20" fillId="0" borderId="0" xfId="2" quotePrefix="1" applyBorder="1" applyAlignment="1" applyProtection="1"/>
    <xf numFmtId="0" fontId="20" fillId="0" borderId="0" xfId="2" applyAlignment="1" applyProtection="1"/>
    <xf numFmtId="1" fontId="30" fillId="4" borderId="4" xfId="2" applyNumberFormat="1" applyFont="1" applyFill="1" applyBorder="1" applyAlignment="1" applyProtection="1">
      <alignment horizontal="center" vertical="center"/>
      <protection locked="0"/>
    </xf>
    <xf numFmtId="167" fontId="30" fillId="4" borderId="4" xfId="2" applyNumberFormat="1" applyFont="1" applyFill="1" applyBorder="1" applyAlignment="1" applyProtection="1">
      <alignment horizontal="center" vertical="center"/>
      <protection locked="0"/>
    </xf>
    <xf numFmtId="164" fontId="30" fillId="0" borderId="4" xfId="2" applyNumberFormat="1" applyFont="1" applyFill="1" applyBorder="1" applyAlignment="1" applyProtection="1">
      <alignment horizontal="center" vertical="center"/>
      <protection locked="0"/>
    </xf>
    <xf numFmtId="164" fontId="30" fillId="4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left"/>
    </xf>
    <xf numFmtId="0" fontId="4" fillId="0" borderId="3" xfId="1" applyFont="1" applyBorder="1" applyAlignment="1" applyProtection="1">
      <alignment horizontal="right"/>
    </xf>
    <xf numFmtId="0" fontId="4" fillId="0" borderId="2" xfId="3" applyFont="1" applyBorder="1" applyAlignment="1" applyProtection="1">
      <alignment horizontal="right"/>
    </xf>
    <xf numFmtId="0" fontId="26" fillId="0" borderId="3" xfId="2" applyFont="1" applyBorder="1" applyAlignment="1" applyProtection="1">
      <alignment horizontal="right"/>
    </xf>
    <xf numFmtId="0" fontId="21" fillId="0" borderId="2" xfId="0" applyFont="1" applyBorder="1" applyAlignment="1" applyProtection="1"/>
    <xf numFmtId="0" fontId="21" fillId="0" borderId="0" xfId="0" applyFont="1" applyAlignment="1" applyProtection="1"/>
    <xf numFmtId="0" fontId="21" fillId="0" borderId="2" xfId="0" applyFont="1" applyBorder="1" applyAlignment="1" applyProtection="1">
      <protection locked="0"/>
    </xf>
    <xf numFmtId="0" fontId="2" fillId="0" borderId="0" xfId="5"/>
    <xf numFmtId="0" fontId="25" fillId="0" borderId="0" xfId="5" applyFont="1" applyBorder="1" applyAlignment="1" applyProtection="1">
      <alignment horizontal="center" vertical="center"/>
    </xf>
    <xf numFmtId="0" fontId="2" fillId="0" borderId="0" xfId="5" applyProtection="1"/>
    <xf numFmtId="0" fontId="22" fillId="0" borderId="0" xfId="0" applyFont="1" applyBorder="1" applyAlignment="1" applyProtection="1">
      <alignment horizontal="right"/>
    </xf>
    <xf numFmtId="0" fontId="23" fillId="0" borderId="0" xfId="6" applyFont="1" applyAlignment="1" applyProtection="1">
      <alignment vertical="center"/>
    </xf>
    <xf numFmtId="0" fontId="24" fillId="0" borderId="0" xfId="6" applyFont="1" applyAlignment="1" applyProtection="1">
      <alignment vertical="center"/>
    </xf>
    <xf numFmtId="0" fontId="15" fillId="0" borderId="0" xfId="0" applyFont="1" applyAlignment="1" applyProtection="1"/>
    <xf numFmtId="0" fontId="12" fillId="0" borderId="33" xfId="0" applyFont="1" applyBorder="1" applyAlignment="1" applyProtection="1">
      <alignment horizontal="center"/>
      <protection locked="0"/>
    </xf>
    <xf numFmtId="0" fontId="15" fillId="3" borderId="56" xfId="0" applyFont="1" applyFill="1" applyBorder="1" applyAlignment="1" applyProtection="1">
      <alignment horizontal="center" vertical="center" wrapText="1"/>
    </xf>
    <xf numFmtId="0" fontId="15" fillId="3" borderId="19" xfId="0" applyFont="1" applyFill="1" applyBorder="1" applyAlignment="1" applyProtection="1">
      <alignment horizontal="center" vertical="center" wrapText="1"/>
    </xf>
    <xf numFmtId="14" fontId="12" fillId="0" borderId="4" xfId="0" applyNumberFormat="1" applyFont="1" applyBorder="1" applyAlignment="1" applyProtection="1">
      <alignment vertical="center"/>
    </xf>
    <xf numFmtId="0" fontId="12" fillId="0" borderId="0" xfId="0" applyFont="1" applyAlignment="1" applyProtection="1"/>
    <xf numFmtId="0" fontId="37" fillId="0" borderId="0" xfId="0" applyFont="1" applyBorder="1" applyAlignment="1" applyProtection="1">
      <alignment horizontal="center" wrapText="1"/>
    </xf>
    <xf numFmtId="0" fontId="37" fillId="3" borderId="19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left" vertical="center" indent="1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Alignment="1" applyProtection="1">
      <alignment horizontal="right"/>
    </xf>
    <xf numFmtId="0" fontId="21" fillId="0" borderId="0" xfId="0" applyFont="1" applyBorder="1" applyAlignment="1" applyProtection="1">
      <alignment horizontal="center"/>
    </xf>
    <xf numFmtId="0" fontId="21" fillId="4" borderId="31" xfId="0" applyFont="1" applyFill="1" applyBorder="1" applyAlignment="1" applyProtection="1">
      <alignment horizontal="left" vertical="top" wrapText="1"/>
      <protection locked="0"/>
    </xf>
    <xf numFmtId="0" fontId="21" fillId="4" borderId="1" xfId="0" applyFont="1" applyFill="1" applyBorder="1" applyAlignment="1" applyProtection="1">
      <alignment horizontal="left" vertical="top" wrapText="1"/>
      <protection locked="0"/>
    </xf>
    <xf numFmtId="0" fontId="21" fillId="4" borderId="32" xfId="0" applyFont="1" applyFill="1" applyBorder="1" applyAlignment="1" applyProtection="1">
      <alignment horizontal="left" vertical="top" wrapText="1"/>
      <protection locked="0"/>
    </xf>
    <xf numFmtId="0" fontId="21" fillId="4" borderId="33" xfId="0" applyFont="1" applyFill="1" applyBorder="1" applyAlignment="1" applyProtection="1">
      <alignment horizontal="left" vertical="top" wrapText="1"/>
      <protection locked="0"/>
    </xf>
    <xf numFmtId="0" fontId="21" fillId="4" borderId="0" xfId="0" applyFont="1" applyFill="1" applyBorder="1" applyAlignment="1" applyProtection="1">
      <alignment horizontal="left" vertical="top" wrapText="1"/>
      <protection locked="0"/>
    </xf>
    <xf numFmtId="0" fontId="21" fillId="4" borderId="34" xfId="0" applyFont="1" applyFill="1" applyBorder="1" applyAlignment="1" applyProtection="1">
      <alignment horizontal="left" vertical="top" wrapText="1"/>
      <protection locked="0"/>
    </xf>
    <xf numFmtId="0" fontId="21" fillId="4" borderId="5" xfId="0" applyFont="1" applyFill="1" applyBorder="1" applyAlignment="1" applyProtection="1">
      <alignment horizontal="left" vertical="top" wrapText="1"/>
      <protection locked="0"/>
    </xf>
    <xf numFmtId="0" fontId="21" fillId="4" borderId="2" xfId="0" applyFont="1" applyFill="1" applyBorder="1" applyAlignment="1" applyProtection="1">
      <alignment horizontal="left" vertical="top" wrapText="1"/>
      <protection locked="0"/>
    </xf>
    <xf numFmtId="0" fontId="21" fillId="4" borderId="6" xfId="0" applyFont="1" applyFill="1" applyBorder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right"/>
    </xf>
    <xf numFmtId="0" fontId="22" fillId="0" borderId="1" xfId="0" applyFont="1" applyBorder="1" applyAlignment="1" applyProtection="1">
      <alignment horizontal="right"/>
    </xf>
    <xf numFmtId="0" fontId="21" fillId="0" borderId="3" xfId="0" applyFont="1" applyBorder="1" applyAlignment="1" applyProtection="1">
      <alignment horizontal="left"/>
      <protection locked="0"/>
    </xf>
    <xf numFmtId="165" fontId="21" fillId="0" borderId="3" xfId="0" applyNumberFormat="1" applyFont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alignment horizontal="center"/>
      <protection locked="0"/>
    </xf>
    <xf numFmtId="165" fontId="21" fillId="0" borderId="2" xfId="0" applyNumberFormat="1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right"/>
    </xf>
    <xf numFmtId="0" fontId="22" fillId="0" borderId="0" xfId="0" applyFont="1" applyBorder="1" applyAlignment="1" applyProtection="1">
      <alignment horizontal="center"/>
    </xf>
    <xf numFmtId="170" fontId="21" fillId="0" borderId="2" xfId="0" applyNumberFormat="1" applyFont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/>
    <xf numFmtId="0" fontId="21" fillId="0" borderId="2" xfId="0" applyFont="1" applyBorder="1" applyAlignment="1" applyProtection="1"/>
    <xf numFmtId="0" fontId="25" fillId="0" borderId="0" xfId="0" applyFont="1" applyBorder="1" applyAlignment="1" applyProtection="1">
      <alignment horizontal="center" vertical="center"/>
    </xf>
    <xf numFmtId="0" fontId="21" fillId="0" borderId="2" xfId="0" applyNumberFormat="1" applyFont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center" shrinkToFit="1"/>
      <protection locked="0"/>
    </xf>
    <xf numFmtId="0" fontId="23" fillId="0" borderId="0" xfId="1" applyFont="1" applyAlignment="1" applyProtection="1">
      <alignment horizontal="center" vertical="center"/>
    </xf>
    <xf numFmtId="0" fontId="24" fillId="0" borderId="0" xfId="1" applyFont="1" applyAlignment="1" applyProtection="1">
      <alignment horizontal="center" vertical="center"/>
    </xf>
    <xf numFmtId="0" fontId="24" fillId="0" borderId="0" xfId="6" applyFont="1" applyAlignment="1" applyProtection="1">
      <alignment horizontal="center" vertical="center"/>
    </xf>
    <xf numFmtId="0" fontId="23" fillId="0" borderId="0" xfId="6" applyFont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/>
    </xf>
    <xf numFmtId="0" fontId="21" fillId="0" borderId="2" xfId="0" applyNumberFormat="1" applyFont="1" applyBorder="1" applyAlignment="1" applyProtection="1">
      <alignment horizontal="left"/>
    </xf>
    <xf numFmtId="0" fontId="22" fillId="0" borderId="2" xfId="0" applyFont="1" applyBorder="1" applyAlignment="1" applyProtection="1">
      <alignment horizontal="left"/>
    </xf>
    <xf numFmtId="0" fontId="21" fillId="0" borderId="3" xfId="0" applyFont="1" applyBorder="1" applyAlignment="1" applyProtection="1">
      <alignment horizontal="center" shrinkToFit="1"/>
    </xf>
    <xf numFmtId="0" fontId="21" fillId="0" borderId="2" xfId="0" applyFont="1" applyBorder="1" applyAlignment="1" applyProtection="1">
      <alignment horizontal="left"/>
    </xf>
    <xf numFmtId="0" fontId="21" fillId="0" borderId="3" xfId="0" applyFont="1" applyBorder="1" applyAlignment="1" applyProtection="1">
      <alignment horizontal="center"/>
    </xf>
    <xf numFmtId="170" fontId="21" fillId="0" borderId="2" xfId="0" applyNumberFormat="1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/>
      <protection locked="0"/>
    </xf>
    <xf numFmtId="0" fontId="15" fillId="3" borderId="31" xfId="0" applyFont="1" applyFill="1" applyBorder="1" applyAlignment="1" applyProtection="1">
      <alignment horizontal="center" vertical="center" wrapText="1"/>
    </xf>
    <xf numFmtId="0" fontId="15" fillId="3" borderId="32" xfId="0" applyFont="1" applyFill="1" applyBorder="1" applyAlignment="1" applyProtection="1">
      <alignment horizontal="center" vertical="center" wrapText="1"/>
    </xf>
    <xf numFmtId="0" fontId="15" fillId="3" borderId="33" xfId="0" applyFont="1" applyFill="1" applyBorder="1" applyAlignment="1" applyProtection="1">
      <alignment horizontal="center" vertical="center" wrapText="1"/>
    </xf>
    <xf numFmtId="0" fontId="15" fillId="3" borderId="34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5" fillId="3" borderId="31" xfId="0" applyFont="1" applyFill="1" applyBorder="1" applyAlignment="1" applyProtection="1">
      <alignment horizontal="center" vertical="center"/>
    </xf>
    <xf numFmtId="0" fontId="15" fillId="3" borderId="32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2" fillId="0" borderId="2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left"/>
    </xf>
    <xf numFmtId="0" fontId="15" fillId="0" borderId="2" xfId="0" applyNumberFormat="1" applyFont="1" applyBorder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5" fillId="0" borderId="2" xfId="0" applyNumberFormat="1" applyFont="1" applyBorder="1" applyAlignment="1" applyProtection="1">
      <alignment horizontal="left" shrinkToFit="1"/>
    </xf>
    <xf numFmtId="0" fontId="13" fillId="0" borderId="0" xfId="0" applyFont="1" applyAlignment="1" applyProtection="1">
      <alignment horizontal="center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left"/>
    </xf>
    <xf numFmtId="0" fontId="15" fillId="0" borderId="3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left"/>
    </xf>
    <xf numFmtId="0" fontId="15" fillId="0" borderId="1" xfId="0" applyFont="1" applyBorder="1" applyProtection="1"/>
    <xf numFmtId="0" fontId="15" fillId="0" borderId="0" xfId="0" applyFont="1" applyBorder="1" applyAlignment="1" applyProtection="1">
      <alignment horizontal="left"/>
    </xf>
    <xf numFmtId="49" fontId="15" fillId="0" borderId="2" xfId="0" applyNumberFormat="1" applyFont="1" applyBorder="1" applyAlignment="1" applyProtection="1">
      <alignment horizontal="center"/>
      <protection locked="0"/>
    </xf>
    <xf numFmtId="49" fontId="15" fillId="0" borderId="0" xfId="0" applyNumberFormat="1" applyFont="1" applyProtection="1"/>
    <xf numFmtId="0" fontId="15" fillId="0" borderId="0" xfId="0" applyFont="1" applyProtection="1"/>
    <xf numFmtId="0" fontId="15" fillId="0" borderId="0" xfId="0" applyFont="1" applyBorder="1" applyAlignment="1" applyProtection="1"/>
    <xf numFmtId="168" fontId="15" fillId="4" borderId="2" xfId="0" applyNumberFormat="1" applyFont="1" applyFill="1" applyBorder="1" applyAlignment="1" applyProtection="1">
      <alignment horizontal="center"/>
    </xf>
    <xf numFmtId="165" fontId="15" fillId="0" borderId="2" xfId="0" applyNumberFormat="1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left" vertical="center"/>
    </xf>
    <xf numFmtId="164" fontId="15" fillId="0" borderId="3" xfId="0" applyNumberFormat="1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left"/>
    </xf>
    <xf numFmtId="165" fontId="15" fillId="0" borderId="3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right"/>
    </xf>
    <xf numFmtId="0" fontId="12" fillId="0" borderId="34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/>
    </xf>
    <xf numFmtId="0" fontId="12" fillId="0" borderId="33" xfId="0" applyFont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center"/>
    </xf>
    <xf numFmtId="14" fontId="12" fillId="0" borderId="4" xfId="0" applyNumberFormat="1" applyFont="1" applyBorder="1" applyAlignment="1" applyProtection="1">
      <alignment horizontal="center"/>
    </xf>
    <xf numFmtId="0" fontId="12" fillId="0" borderId="31" xfId="0" applyFont="1" applyBorder="1" applyAlignment="1" applyProtection="1">
      <alignment horizontal="center" shrinkToFit="1"/>
    </xf>
    <xf numFmtId="0" fontId="12" fillId="0" borderId="32" xfId="0" applyFont="1" applyBorder="1" applyAlignment="1" applyProtection="1">
      <alignment horizontal="center" shrinkToFit="1"/>
    </xf>
    <xf numFmtId="0" fontId="12" fillId="0" borderId="33" xfId="0" applyFont="1" applyBorder="1" applyAlignment="1" applyProtection="1">
      <alignment horizontal="center" shrinkToFit="1"/>
    </xf>
    <xf numFmtId="0" fontId="12" fillId="0" borderId="34" xfId="0" applyFont="1" applyBorder="1" applyAlignment="1" applyProtection="1">
      <alignment horizontal="center" shrinkToFit="1"/>
    </xf>
    <xf numFmtId="0" fontId="12" fillId="0" borderId="5" xfId="0" applyFont="1" applyBorder="1" applyAlignment="1" applyProtection="1">
      <alignment horizontal="center" shrinkToFit="1"/>
    </xf>
    <xf numFmtId="0" fontId="12" fillId="0" borderId="6" xfId="0" applyFont="1" applyBorder="1" applyAlignment="1" applyProtection="1">
      <alignment horizontal="center" shrinkToFit="1"/>
    </xf>
    <xf numFmtId="14" fontId="12" fillId="0" borderId="31" xfId="0" applyNumberFormat="1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14" fontId="12" fillId="0" borderId="31" xfId="0" applyNumberFormat="1" applyFont="1" applyBorder="1" applyAlignment="1" applyProtection="1">
      <alignment horizontal="center" vertical="center" shrinkToFit="1"/>
    </xf>
    <xf numFmtId="14" fontId="12" fillId="0" borderId="32" xfId="0" applyNumberFormat="1" applyFont="1" applyBorder="1" applyAlignment="1" applyProtection="1">
      <alignment horizontal="center" vertical="center" shrinkToFit="1"/>
    </xf>
    <xf numFmtId="14" fontId="12" fillId="0" borderId="33" xfId="0" applyNumberFormat="1" applyFont="1" applyBorder="1" applyAlignment="1" applyProtection="1">
      <alignment horizontal="center" vertical="center" shrinkToFit="1"/>
    </xf>
    <xf numFmtId="14" fontId="12" fillId="0" borderId="34" xfId="0" applyNumberFormat="1" applyFont="1" applyBorder="1" applyAlignment="1" applyProtection="1">
      <alignment horizontal="center" vertical="center" shrinkToFit="1"/>
    </xf>
    <xf numFmtId="14" fontId="12" fillId="0" borderId="5" xfId="0" applyNumberFormat="1" applyFont="1" applyBorder="1" applyAlignment="1" applyProtection="1">
      <alignment horizontal="center" vertical="center" shrinkToFit="1"/>
    </xf>
    <xf numFmtId="14" fontId="12" fillId="0" borderId="6" xfId="0" applyNumberFormat="1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left"/>
      <protection locked="0"/>
    </xf>
    <xf numFmtId="169" fontId="12" fillId="0" borderId="4" xfId="0" applyNumberFormat="1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wrapText="1"/>
    </xf>
    <xf numFmtId="0" fontId="15" fillId="0" borderId="0" xfId="0" applyFont="1" applyAlignment="1" applyProtection="1"/>
    <xf numFmtId="0" fontId="12" fillId="0" borderId="1" xfId="0" applyFont="1" applyBorder="1" applyAlignment="1" applyProtection="1">
      <alignment horizontal="center"/>
    </xf>
    <xf numFmtId="0" fontId="2" fillId="0" borderId="26" xfId="5" applyBorder="1" applyAlignment="1" applyProtection="1">
      <alignment horizontal="center" vertical="center"/>
    </xf>
    <xf numFmtId="0" fontId="2" fillId="0" borderId="27" xfId="5" applyBorder="1" applyAlignment="1" applyProtection="1">
      <alignment horizontal="center" vertical="center"/>
    </xf>
    <xf numFmtId="0" fontId="2" fillId="0" borderId="27" xfId="5" applyBorder="1" applyAlignment="1" applyProtection="1">
      <alignment horizontal="left" vertical="center"/>
    </xf>
    <xf numFmtId="0" fontId="2" fillId="0" borderId="30" xfId="5" applyBorder="1" applyAlignment="1" applyProtection="1">
      <alignment horizontal="left" vertical="center"/>
    </xf>
    <xf numFmtId="0" fontId="2" fillId="0" borderId="0" xfId="5" applyAlignment="1" applyProtection="1">
      <alignment horizontal="left"/>
    </xf>
    <xf numFmtId="0" fontId="2" fillId="0" borderId="22" xfId="5" applyBorder="1" applyAlignment="1" applyProtection="1">
      <alignment horizontal="center" vertical="center"/>
    </xf>
    <xf numFmtId="0" fontId="2" fillId="0" borderId="4" xfId="5" applyBorder="1" applyAlignment="1" applyProtection="1">
      <alignment horizontal="center" vertical="center"/>
    </xf>
    <xf numFmtId="0" fontId="2" fillId="0" borderId="4" xfId="5" applyBorder="1" applyAlignment="1" applyProtection="1">
      <alignment horizontal="left" vertical="center"/>
    </xf>
    <xf numFmtId="0" fontId="2" fillId="0" borderId="24" xfId="5" applyBorder="1" applyAlignment="1" applyProtection="1">
      <alignment horizontal="left" vertical="center"/>
    </xf>
    <xf numFmtId="0" fontId="2" fillId="0" borderId="4" xfId="5" applyBorder="1" applyAlignment="1" applyProtection="1">
      <alignment horizontal="left" vertical="center" wrapText="1"/>
    </xf>
    <xf numFmtId="0" fontId="24" fillId="0" borderId="0" xfId="5" applyFont="1" applyAlignment="1" applyProtection="1">
      <alignment horizontal="center" vertical="center"/>
    </xf>
    <xf numFmtId="0" fontId="25" fillId="0" borderId="0" xfId="5" applyFont="1" applyBorder="1" applyAlignment="1" applyProtection="1">
      <alignment horizontal="center" vertical="center"/>
    </xf>
    <xf numFmtId="0" fontId="36" fillId="0" borderId="39" xfId="5" applyFont="1" applyBorder="1" applyAlignment="1" applyProtection="1">
      <alignment horizontal="center" vertical="center"/>
    </xf>
    <xf numFmtId="0" fontId="36" fillId="0" borderId="41" xfId="5" applyFont="1" applyBorder="1" applyAlignment="1" applyProtection="1">
      <alignment horizontal="center" vertical="center"/>
    </xf>
    <xf numFmtId="0" fontId="36" fillId="0" borderId="59" xfId="5" applyFont="1" applyBorder="1" applyAlignment="1" applyProtection="1">
      <alignment horizontal="center" vertical="center"/>
    </xf>
    <xf numFmtId="0" fontId="2" fillId="0" borderId="0" xfId="5" applyAlignment="1" applyProtection="1">
      <alignment horizontal="center"/>
    </xf>
    <xf numFmtId="0" fontId="23" fillId="0" borderId="0" xfId="5" applyFont="1" applyAlignment="1" applyProtection="1">
      <alignment horizontal="center" vertical="center"/>
    </xf>
    <xf numFmtId="0" fontId="20" fillId="0" borderId="0" xfId="2" applyAlignment="1" applyProtection="1">
      <alignment horizontal="center"/>
    </xf>
    <xf numFmtId="0" fontId="23" fillId="0" borderId="0" xfId="2" applyFont="1" applyAlignment="1" applyProtection="1">
      <alignment horizontal="center" vertical="center"/>
    </xf>
    <xf numFmtId="0" fontId="24" fillId="0" borderId="0" xfId="2" applyFont="1" applyAlignment="1" applyProtection="1">
      <alignment horizontal="center" vertical="center"/>
    </xf>
    <xf numFmtId="0" fontId="26" fillId="0" borderId="0" xfId="2" applyFont="1" applyBorder="1" applyAlignment="1" applyProtection="1">
      <alignment horizontal="right"/>
    </xf>
    <xf numFmtId="0" fontId="27" fillId="0" borderId="3" xfId="2" applyFont="1" applyBorder="1" applyAlignment="1" applyProtection="1">
      <alignment horizontal="left"/>
      <protection locked="0"/>
    </xf>
    <xf numFmtId="0" fontId="25" fillId="0" borderId="0" xfId="2" applyFont="1" applyBorder="1" applyAlignment="1" applyProtection="1">
      <alignment horizontal="center" vertical="center"/>
    </xf>
    <xf numFmtId="0" fontId="26" fillId="0" borderId="0" xfId="2" applyFont="1" applyBorder="1" applyAlignment="1" applyProtection="1">
      <alignment horizontal="right" vertical="top"/>
    </xf>
    <xf numFmtId="0" fontId="27" fillId="0" borderId="2" xfId="2" applyFont="1" applyBorder="1" applyAlignment="1" applyProtection="1">
      <alignment horizontal="left"/>
    </xf>
    <xf numFmtId="0" fontId="27" fillId="0" borderId="2" xfId="2" applyFont="1" applyBorder="1" applyAlignment="1" applyProtection="1">
      <alignment horizontal="left" shrinkToFit="1"/>
    </xf>
    <xf numFmtId="0" fontId="34" fillId="0" borderId="3" xfId="2" applyFont="1" applyBorder="1" applyAlignment="1" applyProtection="1">
      <alignment horizontal="left"/>
    </xf>
    <xf numFmtId="49" fontId="27" fillId="0" borderId="3" xfId="2" applyNumberFormat="1" applyFont="1" applyBorder="1" applyAlignment="1" applyProtection="1">
      <alignment horizontal="center"/>
      <protection locked="0"/>
    </xf>
    <xf numFmtId="0" fontId="26" fillId="0" borderId="3" xfId="2" applyFont="1" applyBorder="1" applyAlignment="1" applyProtection="1">
      <alignment horizontal="center"/>
      <protection locked="0"/>
    </xf>
    <xf numFmtId="0" fontId="26" fillId="0" borderId="0" xfId="2" applyFont="1" applyBorder="1" applyAlignment="1" applyProtection="1">
      <alignment horizontal="center"/>
    </xf>
    <xf numFmtId="0" fontId="26" fillId="0" borderId="2" xfId="2" applyFont="1" applyBorder="1" applyAlignment="1" applyProtection="1">
      <alignment horizontal="center"/>
      <protection locked="0"/>
    </xf>
    <xf numFmtId="0" fontId="26" fillId="3" borderId="4" xfId="2" applyFont="1" applyFill="1" applyBorder="1" applyAlignment="1" applyProtection="1">
      <alignment horizontal="right"/>
    </xf>
    <xf numFmtId="0" fontId="27" fillId="0" borderId="3" xfId="2" applyFont="1" applyBorder="1" applyAlignment="1" applyProtection="1">
      <alignment horizontal="left"/>
    </xf>
    <xf numFmtId="170" fontId="27" fillId="0" borderId="3" xfId="2" applyNumberFormat="1" applyFont="1" applyBorder="1" applyAlignment="1" applyProtection="1">
      <alignment horizontal="left"/>
    </xf>
    <xf numFmtId="164" fontId="30" fillId="3" borderId="19" xfId="2" applyNumberFormat="1" applyFont="1" applyFill="1" applyBorder="1" applyAlignment="1" applyProtection="1">
      <alignment horizontal="center" vertical="center"/>
    </xf>
    <xf numFmtId="164" fontId="30" fillId="3" borderId="4" xfId="2" applyNumberFormat="1" applyFont="1" applyFill="1" applyBorder="1" applyAlignment="1" applyProtection="1">
      <alignment horizontal="center" vertical="center"/>
    </xf>
    <xf numFmtId="1" fontId="30" fillId="4" borderId="19" xfId="2" applyNumberFormat="1" applyFont="1" applyFill="1" applyBorder="1" applyAlignment="1" applyProtection="1">
      <alignment horizontal="center" vertical="center"/>
      <protection locked="0"/>
    </xf>
    <xf numFmtId="1" fontId="30" fillId="4" borderId="4" xfId="2" applyNumberFormat="1" applyFont="1" applyFill="1" applyBorder="1" applyAlignment="1" applyProtection="1">
      <alignment horizontal="center" vertical="center"/>
      <protection locked="0"/>
    </xf>
    <xf numFmtId="0" fontId="32" fillId="3" borderId="19" xfId="2" applyFont="1" applyFill="1" applyBorder="1" applyAlignment="1" applyProtection="1">
      <alignment horizontal="center" vertical="center"/>
    </xf>
    <xf numFmtId="0" fontId="32" fillId="3" borderId="4" xfId="2" applyFont="1" applyFill="1" applyBorder="1" applyAlignment="1" applyProtection="1">
      <alignment horizontal="center" vertical="center"/>
    </xf>
    <xf numFmtId="0" fontId="20" fillId="0" borderId="0" xfId="2" applyBorder="1" applyAlignment="1" applyProtection="1">
      <alignment horizontal="center"/>
    </xf>
    <xf numFmtId="0" fontId="29" fillId="3" borderId="4" xfId="2" applyFont="1" applyFill="1" applyBorder="1" applyAlignment="1" applyProtection="1">
      <alignment horizontal="center" vertical="center" wrapText="1"/>
    </xf>
    <xf numFmtId="0" fontId="33" fillId="4" borderId="19" xfId="2" applyFont="1" applyFill="1" applyBorder="1" applyAlignment="1" applyProtection="1">
      <alignment horizontal="center" vertical="center"/>
      <protection locked="0"/>
    </xf>
    <xf numFmtId="0" fontId="33" fillId="4" borderId="4" xfId="2" applyFont="1" applyFill="1" applyBorder="1" applyAlignment="1" applyProtection="1">
      <alignment horizontal="center" vertical="center"/>
      <protection locked="0"/>
    </xf>
    <xf numFmtId="0" fontId="33" fillId="4" borderId="19" xfId="2" applyFont="1" applyFill="1" applyBorder="1" applyAlignment="1" applyProtection="1">
      <alignment horizontal="center" vertical="center" wrapText="1"/>
      <protection locked="0"/>
    </xf>
    <xf numFmtId="0" fontId="33" fillId="4" borderId="4" xfId="2" applyFont="1" applyFill="1" applyBorder="1" applyAlignment="1" applyProtection="1">
      <alignment horizontal="center" vertical="center" wrapText="1"/>
      <protection locked="0"/>
    </xf>
    <xf numFmtId="0" fontId="30" fillId="4" borderId="19" xfId="2" applyFont="1" applyFill="1" applyBorder="1" applyAlignment="1" applyProtection="1">
      <alignment horizontal="center" vertical="center" wrapText="1"/>
      <protection locked="0"/>
    </xf>
    <xf numFmtId="0" fontId="30" fillId="4" borderId="4" xfId="2" applyFont="1" applyFill="1" applyBorder="1" applyAlignment="1" applyProtection="1">
      <alignment horizontal="center" vertical="center" wrapText="1"/>
      <protection locked="0"/>
    </xf>
    <xf numFmtId="0" fontId="30" fillId="4" borderId="19" xfId="2" applyFont="1" applyFill="1" applyBorder="1" applyAlignment="1" applyProtection="1">
      <alignment horizontal="center" vertical="center"/>
      <protection locked="0"/>
    </xf>
    <xf numFmtId="0" fontId="30" fillId="4" borderId="4" xfId="2" applyFont="1" applyFill="1" applyBorder="1" applyAlignment="1" applyProtection="1">
      <alignment horizontal="center" vertical="center"/>
      <protection locked="0"/>
    </xf>
    <xf numFmtId="164" fontId="30" fillId="4" borderId="19" xfId="2" applyNumberFormat="1" applyFont="1" applyFill="1" applyBorder="1" applyAlignment="1" applyProtection="1">
      <alignment horizontal="center" vertical="center"/>
      <protection locked="0"/>
    </xf>
    <xf numFmtId="164" fontId="30" fillId="4" borderId="4" xfId="2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Border="1" applyAlignment="1" applyProtection="1">
      <alignment horizontal="center"/>
    </xf>
    <xf numFmtId="0" fontId="20" fillId="0" borderId="0" xfId="2" applyBorder="1" applyAlignment="1" applyProtection="1">
      <alignment horizontal="right"/>
    </xf>
    <xf numFmtId="0" fontId="28" fillId="0" borderId="0" xfId="2" applyFont="1" applyBorder="1" applyAlignment="1" applyProtection="1">
      <alignment horizontal="center"/>
    </xf>
    <xf numFmtId="0" fontId="24" fillId="0" borderId="2" xfId="2" applyFont="1" applyBorder="1" applyAlignment="1" applyProtection="1">
      <alignment horizontal="left"/>
      <protection locked="0"/>
    </xf>
    <xf numFmtId="0" fontId="24" fillId="0" borderId="0" xfId="2" applyFont="1" applyBorder="1" applyAlignment="1" applyProtection="1">
      <alignment horizontal="left"/>
      <protection locked="0"/>
    </xf>
    <xf numFmtId="0" fontId="27" fillId="0" borderId="0" xfId="2" applyFont="1" applyBorder="1" applyAlignment="1" applyProtection="1">
      <alignment horizontal="left"/>
    </xf>
    <xf numFmtId="0" fontId="24" fillId="0" borderId="0" xfId="2" applyFont="1" applyBorder="1" applyAlignment="1" applyProtection="1">
      <alignment horizontal="center"/>
    </xf>
    <xf numFmtId="0" fontId="22" fillId="0" borderId="0" xfId="2" applyFont="1" applyAlignment="1" applyProtection="1">
      <alignment horizontal="center"/>
    </xf>
    <xf numFmtId="0" fontId="28" fillId="0" borderId="0" xfId="2" applyFont="1" applyBorder="1" applyAlignment="1" applyProtection="1">
      <alignment horizontal="left"/>
    </xf>
    <xf numFmtId="0" fontId="27" fillId="0" borderId="2" xfId="2" applyFont="1" applyBorder="1" applyAlignment="1" applyProtection="1">
      <alignment horizontal="center"/>
      <protection locked="0"/>
    </xf>
    <xf numFmtId="0" fontId="28" fillId="0" borderId="0" xfId="2" applyFont="1" applyBorder="1" applyAlignment="1" applyProtection="1">
      <alignment horizontal="right"/>
    </xf>
    <xf numFmtId="14" fontId="27" fillId="0" borderId="2" xfId="2" applyNumberFormat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left"/>
    </xf>
    <xf numFmtId="0" fontId="5" fillId="0" borderId="2" xfId="1" applyFont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4" fillId="3" borderId="11" xfId="1" applyFont="1" applyFill="1" applyBorder="1" applyAlignment="1" applyProtection="1">
      <alignment horizontal="left"/>
    </xf>
    <xf numFmtId="0" fontId="4" fillId="3" borderId="3" xfId="1" applyFont="1" applyFill="1" applyBorder="1" applyAlignment="1" applyProtection="1">
      <alignment horizontal="left"/>
    </xf>
    <xf numFmtId="0" fontId="4" fillId="3" borderId="25" xfId="1" applyFont="1" applyFill="1" applyBorder="1" applyAlignment="1" applyProtection="1">
      <alignment horizontal="left"/>
    </xf>
    <xf numFmtId="0" fontId="11" fillId="3" borderId="11" xfId="1" applyFont="1" applyFill="1" applyBorder="1" applyAlignment="1" applyProtection="1">
      <alignment horizontal="center"/>
    </xf>
    <xf numFmtId="0" fontId="11" fillId="3" borderId="3" xfId="1" applyFont="1" applyFill="1" applyBorder="1" applyAlignment="1" applyProtection="1">
      <alignment horizontal="center"/>
    </xf>
    <xf numFmtId="0" fontId="11" fillId="3" borderId="25" xfId="1" applyFont="1" applyFill="1" applyBorder="1" applyAlignment="1" applyProtection="1">
      <alignment horizontal="center"/>
    </xf>
    <xf numFmtId="0" fontId="4" fillId="0" borderId="0" xfId="1" applyFont="1" applyBorder="1" applyAlignment="1" applyProtection="1">
      <alignment horizontal="right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164" fontId="20" fillId="3" borderId="11" xfId="1" applyNumberFormat="1" applyFont="1" applyFill="1" applyBorder="1" applyAlignment="1" applyProtection="1">
      <alignment horizontal="center"/>
    </xf>
    <xf numFmtId="164" fontId="20" fillId="3" borderId="3" xfId="1" applyNumberFormat="1" applyFont="1" applyFill="1" applyBorder="1" applyAlignment="1" applyProtection="1">
      <alignment horizontal="center"/>
    </xf>
    <xf numFmtId="164" fontId="20" fillId="3" borderId="25" xfId="1" applyNumberFormat="1" applyFont="1" applyFill="1" applyBorder="1" applyAlignment="1" applyProtection="1">
      <alignment horizontal="center"/>
    </xf>
    <xf numFmtId="0" fontId="4" fillId="2" borderId="11" xfId="1" applyFont="1" applyFill="1" applyBorder="1" applyAlignment="1" applyProtection="1">
      <alignment horizontal="left"/>
    </xf>
    <xf numFmtId="0" fontId="4" fillId="2" borderId="3" xfId="1" applyFont="1" applyFill="1" applyBorder="1" applyAlignment="1" applyProtection="1">
      <alignment horizontal="left"/>
    </xf>
    <xf numFmtId="0" fontId="4" fillId="2" borderId="25" xfId="1" applyFont="1" applyFill="1" applyBorder="1" applyAlignment="1" applyProtection="1">
      <alignment horizontal="left"/>
    </xf>
    <xf numFmtId="1" fontId="20" fillId="0" borderId="11" xfId="1" applyNumberFormat="1" applyFont="1" applyBorder="1" applyAlignment="1" applyProtection="1">
      <alignment horizontal="center"/>
      <protection locked="0"/>
    </xf>
    <xf numFmtId="1" fontId="20" fillId="0" borderId="3" xfId="1" applyNumberFormat="1" applyFont="1" applyBorder="1" applyAlignment="1" applyProtection="1">
      <alignment horizontal="center"/>
      <protection locked="0"/>
    </xf>
    <xf numFmtId="1" fontId="20" fillId="0" borderId="25" xfId="1" applyNumberFormat="1" applyFont="1" applyBorder="1" applyAlignment="1" applyProtection="1">
      <alignment horizontal="center"/>
      <protection locked="0"/>
    </xf>
    <xf numFmtId="1" fontId="33" fillId="0" borderId="11" xfId="1" applyNumberFormat="1" applyFont="1" applyBorder="1" applyAlignment="1" applyProtection="1">
      <alignment horizontal="center"/>
      <protection locked="0"/>
    </xf>
    <xf numFmtId="1" fontId="33" fillId="0" borderId="25" xfId="1" applyNumberFormat="1" applyFont="1" applyBorder="1" applyAlignment="1" applyProtection="1">
      <alignment horizontal="center"/>
      <protection locked="0"/>
    </xf>
    <xf numFmtId="0" fontId="4" fillId="3" borderId="11" xfId="1" applyFont="1" applyFill="1" applyBorder="1" applyAlignment="1" applyProtection="1">
      <alignment horizontal="left" wrapText="1"/>
    </xf>
    <xf numFmtId="0" fontId="4" fillId="3" borderId="3" xfId="1" applyFont="1" applyFill="1" applyBorder="1" applyAlignment="1" applyProtection="1">
      <alignment horizontal="left" wrapText="1"/>
    </xf>
    <xf numFmtId="0" fontId="4" fillId="3" borderId="25" xfId="1" applyFont="1" applyFill="1" applyBorder="1" applyAlignment="1" applyProtection="1">
      <alignment horizontal="left" wrapText="1"/>
    </xf>
    <xf numFmtId="164" fontId="9" fillId="3" borderId="11" xfId="4" applyNumberFormat="1" applyFont="1" applyFill="1" applyBorder="1" applyAlignment="1" applyProtection="1">
      <alignment horizontal="center"/>
    </xf>
    <xf numFmtId="164" fontId="9" fillId="3" borderId="3" xfId="4" applyNumberFormat="1" applyFont="1" applyFill="1" applyBorder="1" applyAlignment="1" applyProtection="1">
      <alignment horizontal="center"/>
    </xf>
    <xf numFmtId="164" fontId="9" fillId="3" borderId="25" xfId="4" applyNumberFormat="1" applyFont="1" applyFill="1" applyBorder="1" applyAlignment="1" applyProtection="1">
      <alignment horizontal="center"/>
    </xf>
    <xf numFmtId="164" fontId="10" fillId="3" borderId="11" xfId="4" applyNumberFormat="1" applyFont="1" applyFill="1" applyBorder="1" applyAlignment="1" applyProtection="1">
      <alignment horizontal="center"/>
    </xf>
    <xf numFmtId="164" fontId="10" fillId="3" borderId="25" xfId="4" applyNumberFormat="1" applyFont="1" applyFill="1" applyBorder="1" applyAlignment="1" applyProtection="1">
      <alignment horizontal="center"/>
    </xf>
    <xf numFmtId="164" fontId="9" fillId="0" borderId="11" xfId="4" applyNumberFormat="1" applyFont="1" applyBorder="1" applyAlignment="1" applyProtection="1">
      <alignment horizontal="center"/>
      <protection locked="0"/>
    </xf>
    <xf numFmtId="164" fontId="9" fillId="0" borderId="3" xfId="4" applyNumberFormat="1" applyFont="1" applyBorder="1" applyAlignment="1" applyProtection="1">
      <alignment horizontal="center"/>
      <protection locked="0"/>
    </xf>
    <xf numFmtId="164" fontId="9" fillId="0" borderId="25" xfId="4" applyNumberFormat="1" applyFont="1" applyBorder="1" applyAlignment="1" applyProtection="1">
      <alignment horizontal="center"/>
      <protection locked="0"/>
    </xf>
    <xf numFmtId="164" fontId="20" fillId="0" borderId="11" xfId="1" applyNumberFormat="1" applyFont="1" applyBorder="1" applyAlignment="1" applyProtection="1">
      <alignment horizontal="center"/>
      <protection locked="0"/>
    </xf>
    <xf numFmtId="164" fontId="20" fillId="0" borderId="3" xfId="1" applyNumberFormat="1" applyFont="1" applyBorder="1" applyAlignment="1" applyProtection="1">
      <alignment horizontal="center"/>
      <protection locked="0"/>
    </xf>
    <xf numFmtId="164" fontId="20" fillId="0" borderId="25" xfId="1" applyNumberFormat="1" applyFont="1" applyBorder="1" applyAlignment="1" applyProtection="1">
      <alignment horizontal="center"/>
      <protection locked="0"/>
    </xf>
    <xf numFmtId="167" fontId="20" fillId="0" borderId="11" xfId="1" applyNumberFormat="1" applyFont="1" applyBorder="1" applyAlignment="1" applyProtection="1">
      <alignment horizontal="center"/>
      <protection locked="0"/>
    </xf>
    <xf numFmtId="167" fontId="20" fillId="0" borderId="3" xfId="1" applyNumberFormat="1" applyFont="1" applyBorder="1" applyAlignment="1" applyProtection="1">
      <alignment horizontal="center"/>
      <protection locked="0"/>
    </xf>
    <xf numFmtId="167" fontId="20" fillId="0" borderId="25" xfId="1" applyNumberFormat="1" applyFont="1" applyBorder="1" applyAlignment="1" applyProtection="1">
      <alignment horizontal="center"/>
      <protection locked="0"/>
    </xf>
    <xf numFmtId="0" fontId="20" fillId="0" borderId="11" xfId="1" applyNumberFormat="1" applyFont="1" applyBorder="1" applyAlignment="1" applyProtection="1">
      <alignment horizontal="center"/>
      <protection locked="0"/>
    </xf>
    <xf numFmtId="0" fontId="20" fillId="0" borderId="3" xfId="1" applyNumberFormat="1" applyFont="1" applyBorder="1" applyAlignment="1" applyProtection="1">
      <alignment horizontal="center"/>
      <protection locked="0"/>
    </xf>
    <xf numFmtId="0" fontId="20" fillId="0" borderId="25" xfId="1" applyNumberFormat="1" applyFont="1" applyBorder="1" applyAlignment="1" applyProtection="1">
      <alignment horizontal="center"/>
      <protection locked="0"/>
    </xf>
    <xf numFmtId="2" fontId="20" fillId="3" borderId="11" xfId="1" applyNumberFormat="1" applyFont="1" applyFill="1" applyBorder="1" applyAlignment="1" applyProtection="1">
      <alignment horizontal="center"/>
    </xf>
    <xf numFmtId="2" fontId="20" fillId="3" borderId="3" xfId="1" applyNumberFormat="1" applyFont="1" applyFill="1" applyBorder="1" applyAlignment="1" applyProtection="1">
      <alignment horizontal="center"/>
    </xf>
    <xf numFmtId="2" fontId="20" fillId="3" borderId="25" xfId="1" applyNumberFormat="1" applyFont="1" applyFill="1" applyBorder="1" applyAlignment="1" applyProtection="1">
      <alignment horizontal="center"/>
    </xf>
    <xf numFmtId="1" fontId="20" fillId="3" borderId="11" xfId="1" applyNumberFormat="1" applyFont="1" applyFill="1" applyBorder="1" applyAlignment="1" applyProtection="1">
      <alignment horizontal="center"/>
    </xf>
    <xf numFmtId="1" fontId="20" fillId="3" borderId="3" xfId="1" applyNumberFormat="1" applyFont="1" applyFill="1" applyBorder="1" applyAlignment="1" applyProtection="1">
      <alignment horizontal="center"/>
    </xf>
    <xf numFmtId="1" fontId="20" fillId="3" borderId="25" xfId="1" applyNumberFormat="1" applyFont="1" applyFill="1" applyBorder="1" applyAlignment="1" applyProtection="1">
      <alignment horizontal="center"/>
    </xf>
    <xf numFmtId="2" fontId="20" fillId="0" borderId="11" xfId="1" applyNumberFormat="1" applyFont="1" applyBorder="1" applyAlignment="1" applyProtection="1">
      <alignment horizontal="center"/>
      <protection locked="0"/>
    </xf>
    <xf numFmtId="2" fontId="20" fillId="0" borderId="3" xfId="1" applyNumberFormat="1" applyFont="1" applyBorder="1" applyAlignment="1" applyProtection="1">
      <alignment horizontal="center"/>
      <protection locked="0"/>
    </xf>
    <xf numFmtId="2" fontId="20" fillId="0" borderId="25" xfId="1" applyNumberFormat="1" applyFont="1" applyBorder="1" applyAlignment="1" applyProtection="1">
      <alignment horizontal="center"/>
      <protection locked="0"/>
    </xf>
    <xf numFmtId="0" fontId="4" fillId="2" borderId="11" xfId="1" quotePrefix="1" applyFont="1" applyFill="1" applyBorder="1" applyAlignment="1" applyProtection="1">
      <alignment horizontal="left"/>
    </xf>
    <xf numFmtId="0" fontId="4" fillId="2" borderId="3" xfId="1" quotePrefix="1" applyFont="1" applyFill="1" applyBorder="1" applyAlignment="1" applyProtection="1">
      <alignment horizontal="left"/>
    </xf>
    <xf numFmtId="0" fontId="4" fillId="2" borderId="25" xfId="1" quotePrefix="1" applyFont="1" applyFill="1" applyBorder="1" applyAlignment="1" applyProtection="1">
      <alignment horizontal="left"/>
    </xf>
    <xf numFmtId="166" fontId="20" fillId="3" borderId="11" xfId="1" applyNumberFormat="1" applyFont="1" applyFill="1" applyBorder="1" applyAlignment="1" applyProtection="1">
      <alignment horizontal="center"/>
    </xf>
    <xf numFmtId="166" fontId="20" fillId="3" borderId="3" xfId="1" applyNumberFormat="1" applyFont="1" applyFill="1" applyBorder="1" applyAlignment="1" applyProtection="1">
      <alignment horizontal="center"/>
    </xf>
    <xf numFmtId="166" fontId="20" fillId="3" borderId="25" xfId="1" applyNumberFormat="1" applyFont="1" applyFill="1" applyBorder="1" applyAlignment="1" applyProtection="1">
      <alignment horizontal="center"/>
    </xf>
    <xf numFmtId="11" fontId="4" fillId="2" borderId="11" xfId="1" applyNumberFormat="1" applyFont="1" applyFill="1" applyBorder="1" applyAlignment="1" applyProtection="1">
      <alignment horizontal="left"/>
    </xf>
    <xf numFmtId="11" fontId="4" fillId="2" borderId="3" xfId="1" applyNumberFormat="1" applyFont="1" applyFill="1" applyBorder="1" applyAlignment="1" applyProtection="1">
      <alignment horizontal="left"/>
    </xf>
    <xf numFmtId="11" fontId="4" fillId="2" borderId="25" xfId="1" applyNumberFormat="1" applyFont="1" applyFill="1" applyBorder="1" applyAlignment="1" applyProtection="1">
      <alignment horizontal="left"/>
    </xf>
    <xf numFmtId="0" fontId="5" fillId="4" borderId="11" xfId="1" applyFont="1" applyFill="1" applyBorder="1" applyAlignment="1" applyProtection="1">
      <alignment horizontal="center"/>
      <protection locked="0"/>
    </xf>
    <xf numFmtId="0" fontId="5" fillId="4" borderId="3" xfId="1" applyFont="1" applyFill="1" applyBorder="1" applyAlignment="1" applyProtection="1">
      <alignment horizontal="center"/>
      <protection locked="0"/>
    </xf>
    <xf numFmtId="0" fontId="5" fillId="4" borderId="25" xfId="1" applyFont="1" applyFill="1" applyBorder="1" applyAlignment="1" applyProtection="1">
      <alignment horizontal="center"/>
      <protection locked="0"/>
    </xf>
    <xf numFmtId="0" fontId="5" fillId="0" borderId="11" xfId="1" applyFont="1" applyBorder="1" applyAlignment="1" applyProtection="1">
      <alignment horizontal="center"/>
      <protection locked="0"/>
    </xf>
    <xf numFmtId="0" fontId="5" fillId="0" borderId="25" xfId="1" applyFont="1" applyBorder="1" applyAlignment="1" applyProtection="1">
      <alignment horizontal="center"/>
      <protection locked="0"/>
    </xf>
    <xf numFmtId="0" fontId="20" fillId="0" borderId="11" xfId="1" applyFont="1" applyBorder="1" applyAlignment="1" applyProtection="1">
      <alignment horizontal="center"/>
      <protection locked="0"/>
    </xf>
    <xf numFmtId="0" fontId="20" fillId="0" borderId="3" xfId="1" applyFont="1" applyBorder="1" applyAlignment="1" applyProtection="1">
      <alignment horizontal="center"/>
      <protection locked="0"/>
    </xf>
    <xf numFmtId="0" fontId="20" fillId="0" borderId="25" xfId="1" applyFont="1" applyBorder="1" applyAlignment="1" applyProtection="1">
      <alignment horizontal="center"/>
      <protection locked="0"/>
    </xf>
    <xf numFmtId="0" fontId="5" fillId="0" borderId="35" xfId="1" applyFont="1" applyBorder="1" applyAlignment="1" applyProtection="1">
      <alignment horizontal="center"/>
      <protection locked="0"/>
    </xf>
    <xf numFmtId="0" fontId="5" fillId="0" borderId="58" xfId="1" applyFont="1" applyBorder="1" applyAlignment="1" applyProtection="1">
      <alignment horizontal="center"/>
      <protection locked="0"/>
    </xf>
    <xf numFmtId="0" fontId="5" fillId="0" borderId="36" xfId="1" applyFont="1" applyBorder="1" applyAlignment="1" applyProtection="1">
      <alignment horizontal="center"/>
      <protection locked="0"/>
    </xf>
    <xf numFmtId="0" fontId="20" fillId="0" borderId="5" xfId="1" applyBorder="1" applyAlignment="1" applyProtection="1">
      <alignment horizontal="center"/>
      <protection locked="0"/>
    </xf>
    <xf numFmtId="0" fontId="20" fillId="0" borderId="2" xfId="1" applyBorder="1" applyAlignment="1" applyProtection="1">
      <alignment horizontal="center"/>
      <protection locked="0"/>
    </xf>
    <xf numFmtId="0" fontId="20" fillId="0" borderId="6" xfId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left" vertical="center"/>
    </xf>
    <xf numFmtId="0" fontId="4" fillId="2" borderId="3" xfId="1" applyFont="1" applyFill="1" applyBorder="1" applyAlignment="1" applyProtection="1">
      <alignment horizontal="left" vertical="center"/>
    </xf>
    <xf numFmtId="0" fontId="4" fillId="2" borderId="25" xfId="1" applyFont="1" applyFill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horizontal="left" vertical="center"/>
    </xf>
    <xf numFmtId="0" fontId="5" fillId="0" borderId="37" xfId="1" applyFont="1" applyBorder="1" applyAlignment="1" applyProtection="1">
      <alignment horizontal="center"/>
      <protection locked="0"/>
    </xf>
    <xf numFmtId="0" fontId="5" fillId="0" borderId="57" xfId="1" applyFont="1" applyBorder="1" applyAlignment="1" applyProtection="1">
      <alignment horizontal="center"/>
      <protection locked="0"/>
    </xf>
    <xf numFmtId="0" fontId="5" fillId="0" borderId="38" xfId="1" applyFont="1" applyBorder="1" applyAlignment="1" applyProtection="1">
      <alignment horizontal="center"/>
      <protection locked="0"/>
    </xf>
    <xf numFmtId="0" fontId="4" fillId="3" borderId="4" xfId="1" applyFont="1" applyFill="1" applyBorder="1" applyAlignment="1" applyProtection="1">
      <alignment horizontal="right"/>
    </xf>
    <xf numFmtId="0" fontId="4" fillId="0" borderId="1" xfId="1" applyFont="1" applyBorder="1" applyAlignment="1" applyProtection="1">
      <alignment horizontal="left"/>
    </xf>
    <xf numFmtId="170" fontId="5" fillId="0" borderId="3" xfId="1" applyNumberFormat="1" applyFont="1" applyBorder="1" applyAlignment="1" applyProtection="1">
      <alignment horizontal="left"/>
    </xf>
    <xf numFmtId="49" fontId="5" fillId="0" borderId="1" xfId="1" applyNumberFormat="1" applyFont="1" applyBorder="1" applyAlignment="1" applyProtection="1">
      <alignment horizontal="left"/>
      <protection locked="0"/>
    </xf>
    <xf numFmtId="170" fontId="5" fillId="0" borderId="3" xfId="1" applyNumberFormat="1" applyFont="1" applyBorder="1" applyAlignment="1" applyProtection="1">
      <alignment horizontal="left"/>
      <protection locked="0"/>
    </xf>
    <xf numFmtId="0" fontId="5" fillId="0" borderId="3" xfId="1" applyFont="1" applyBorder="1" applyAlignment="1" applyProtection="1">
      <alignment horizontal="left"/>
    </xf>
    <xf numFmtId="49" fontId="4" fillId="3" borderId="11" xfId="1" applyNumberFormat="1" applyFont="1" applyFill="1" applyBorder="1" applyAlignment="1" applyProtection="1">
      <alignment horizontal="right"/>
    </xf>
    <xf numFmtId="49" fontId="4" fillId="3" borderId="25" xfId="1" applyNumberFormat="1" applyFont="1" applyFill="1" applyBorder="1" applyAlignment="1" applyProtection="1">
      <alignment horizontal="right"/>
    </xf>
    <xf numFmtId="0" fontId="20" fillId="0" borderId="0" xfId="1" applyAlignment="1" applyProtection="1">
      <alignment horizontal="center"/>
    </xf>
    <xf numFmtId="0" fontId="25" fillId="0" borderId="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left"/>
    </xf>
    <xf numFmtId="0" fontId="5" fillId="0" borderId="2" xfId="1" applyFont="1" applyBorder="1" applyAlignment="1" applyProtection="1">
      <alignment horizontal="left" shrinkToFit="1"/>
    </xf>
    <xf numFmtId="0" fontId="5" fillId="0" borderId="3" xfId="1" applyFont="1" applyBorder="1" applyAlignment="1" applyProtection="1">
      <alignment horizontal="left"/>
      <protection locked="0"/>
    </xf>
    <xf numFmtId="0" fontId="24" fillId="0" borderId="0" xfId="3" applyFont="1" applyAlignment="1" applyProtection="1">
      <alignment horizontal="center" vertical="center"/>
    </xf>
    <xf numFmtId="0" fontId="20" fillId="0" borderId="0" xfId="3" applyAlignment="1" applyProtection="1">
      <alignment horizontal="center"/>
    </xf>
    <xf numFmtId="0" fontId="23" fillId="0" borderId="0" xfId="3" applyFont="1" applyAlignment="1" applyProtection="1">
      <alignment horizontal="center" vertical="center"/>
    </xf>
    <xf numFmtId="0" fontId="25" fillId="0" borderId="0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/>
    </xf>
    <xf numFmtId="0" fontId="5" fillId="0" borderId="2" xfId="3" applyFont="1" applyBorder="1" applyAlignment="1" applyProtection="1">
      <alignment horizontal="left" shrinkToFit="1"/>
    </xf>
    <xf numFmtId="0" fontId="5" fillId="0" borderId="2" xfId="3" applyFont="1" applyBorder="1" applyAlignment="1" applyProtection="1">
      <alignment horizontal="left"/>
    </xf>
    <xf numFmtId="0" fontId="5" fillId="0" borderId="2" xfId="3" applyFont="1" applyBorder="1" applyAlignment="1" applyProtection="1">
      <alignment horizontal="left"/>
      <protection locked="0"/>
    </xf>
    <xf numFmtId="170" fontId="5" fillId="0" borderId="3" xfId="3" applyNumberFormat="1" applyFont="1" applyBorder="1" applyAlignment="1" applyProtection="1">
      <alignment horizontal="left"/>
    </xf>
    <xf numFmtId="0" fontId="5" fillId="0" borderId="3" xfId="3" applyFont="1" applyBorder="1" applyAlignment="1" applyProtection="1">
      <alignment horizontal="left"/>
    </xf>
    <xf numFmtId="0" fontId="5" fillId="0" borderId="3" xfId="3" applyFont="1" applyBorder="1" applyAlignment="1" applyProtection="1">
      <alignment horizontal="center"/>
    </xf>
    <xf numFmtId="0" fontId="5" fillId="0" borderId="39" xfId="2" applyFont="1" applyBorder="1" applyAlignment="1" applyProtection="1">
      <alignment horizontal="left"/>
    </xf>
    <xf numFmtId="0" fontId="27" fillId="0" borderId="40" xfId="2" applyFont="1" applyBorder="1" applyAlignment="1" applyProtection="1">
      <alignment horizontal="left"/>
    </xf>
    <xf numFmtId="0" fontId="27" fillId="0" borderId="41" xfId="2" applyFont="1" applyBorder="1" applyAlignment="1" applyProtection="1">
      <alignment horizontal="left"/>
    </xf>
    <xf numFmtId="0" fontId="27" fillId="0" borderId="9" xfId="2" applyFont="1" applyBorder="1" applyAlignment="1" applyProtection="1">
      <alignment horizontal="left"/>
    </xf>
    <xf numFmtId="2" fontId="27" fillId="0" borderId="9" xfId="2" applyNumberFormat="1" applyFont="1" applyBorder="1" applyAlignment="1" applyProtection="1">
      <alignment horizontal="center"/>
      <protection locked="0"/>
    </xf>
    <xf numFmtId="2" fontId="27" fillId="0" borderId="42" xfId="2" applyNumberFormat="1" applyFont="1" applyBorder="1" applyAlignment="1" applyProtection="1">
      <alignment horizontal="center"/>
      <protection locked="0"/>
    </xf>
    <xf numFmtId="0" fontId="26" fillId="0" borderId="43" xfId="2" applyFont="1" applyBorder="1" applyAlignment="1" applyProtection="1">
      <alignment horizontal="left"/>
    </xf>
    <xf numFmtId="0" fontId="26" fillId="0" borderId="42" xfId="2" applyFont="1" applyBorder="1" applyAlignment="1" applyProtection="1">
      <alignment horizontal="left"/>
    </xf>
    <xf numFmtId="0" fontId="26" fillId="0" borderId="40" xfId="2" applyFont="1" applyBorder="1" applyAlignment="1" applyProtection="1">
      <alignment horizontal="left"/>
    </xf>
    <xf numFmtId="0" fontId="26" fillId="3" borderId="44" xfId="2" applyFont="1" applyFill="1" applyBorder="1" applyAlignment="1" applyProtection="1">
      <alignment horizontal="center" vertical="center"/>
    </xf>
    <xf numFmtId="0" fontId="26" fillId="3" borderId="45" xfId="2" applyFont="1" applyFill="1" applyBorder="1" applyAlignment="1" applyProtection="1">
      <alignment horizontal="center" vertical="center"/>
    </xf>
    <xf numFmtId="0" fontId="26" fillId="3" borderId="46" xfId="2" applyFont="1" applyFill="1" applyBorder="1" applyAlignment="1" applyProtection="1">
      <alignment horizontal="center" vertical="center"/>
    </xf>
    <xf numFmtId="0" fontId="26" fillId="3" borderId="47" xfId="2" applyFont="1" applyFill="1" applyBorder="1" applyAlignment="1" applyProtection="1">
      <alignment horizontal="center" vertical="center"/>
    </xf>
    <xf numFmtId="0" fontId="26" fillId="3" borderId="48" xfId="2" applyFont="1" applyFill="1" applyBorder="1" applyAlignment="1" applyProtection="1">
      <alignment horizontal="center" vertical="center"/>
    </xf>
    <xf numFmtId="0" fontId="26" fillId="3" borderId="16" xfId="2" applyFont="1" applyFill="1" applyBorder="1" applyAlignment="1" applyProtection="1">
      <alignment horizontal="center" vertical="center"/>
    </xf>
    <xf numFmtId="0" fontId="27" fillId="0" borderId="22" xfId="2" applyFont="1" applyBorder="1" applyAlignment="1" applyProtection="1">
      <alignment horizontal="left"/>
    </xf>
    <xf numFmtId="0" fontId="27" fillId="0" borderId="25" xfId="2" applyFont="1" applyBorder="1" applyAlignment="1" applyProtection="1">
      <alignment horizontal="left"/>
    </xf>
    <xf numFmtId="0" fontId="27" fillId="0" borderId="4" xfId="2" applyFont="1" applyBorder="1" applyAlignment="1" applyProtection="1">
      <alignment horizontal="left"/>
    </xf>
    <xf numFmtId="0" fontId="27" fillId="0" borderId="11" xfId="2" applyFont="1" applyBorder="1" applyAlignment="1" applyProtection="1">
      <alignment horizontal="left"/>
    </xf>
    <xf numFmtId="2" fontId="27" fillId="0" borderId="11" xfId="2" applyNumberFormat="1" applyFont="1" applyBorder="1" applyAlignment="1" applyProtection="1">
      <alignment horizontal="center"/>
      <protection locked="0"/>
    </xf>
    <xf numFmtId="2" fontId="27" fillId="0" borderId="3" xfId="2" applyNumberFormat="1" applyFont="1" applyBorder="1" applyAlignment="1" applyProtection="1">
      <alignment horizontal="center"/>
      <protection locked="0"/>
    </xf>
    <xf numFmtId="0" fontId="26" fillId="0" borderId="49" xfId="2" applyFont="1" applyBorder="1" applyAlignment="1" applyProtection="1">
      <alignment horizontal="left"/>
    </xf>
    <xf numFmtId="0" fontId="26" fillId="0" borderId="3" xfId="2" applyFont="1" applyBorder="1" applyAlignment="1" applyProtection="1">
      <alignment horizontal="left"/>
    </xf>
    <xf numFmtId="0" fontId="26" fillId="0" borderId="25" xfId="2" applyFont="1" applyBorder="1" applyAlignment="1" applyProtection="1">
      <alignment horizontal="left"/>
    </xf>
    <xf numFmtId="0" fontId="27" fillId="0" borderId="0" xfId="2" applyNumberFormat="1" applyFont="1" applyBorder="1" applyAlignment="1" applyProtection="1">
      <alignment horizontal="center" vertical="center"/>
    </xf>
    <xf numFmtId="0" fontId="27" fillId="0" borderId="49" xfId="2" applyFont="1" applyBorder="1" applyAlignment="1" applyProtection="1">
      <alignment horizontal="left"/>
    </xf>
    <xf numFmtId="0" fontId="27" fillId="0" borderId="1" xfId="2" applyFont="1" applyBorder="1" applyAlignment="1" applyProtection="1">
      <alignment horizontal="center" vertical="center"/>
    </xf>
    <xf numFmtId="0" fontId="27" fillId="3" borderId="22" xfId="2" applyFont="1" applyFill="1" applyBorder="1" applyAlignment="1" applyProtection="1">
      <alignment horizontal="left"/>
    </xf>
    <xf numFmtId="0" fontId="27" fillId="3" borderId="25" xfId="2" applyFont="1" applyFill="1" applyBorder="1" applyAlignment="1" applyProtection="1">
      <alignment horizontal="left"/>
    </xf>
    <xf numFmtId="0" fontId="27" fillId="3" borderId="4" xfId="2" applyFont="1" applyFill="1" applyBorder="1" applyAlignment="1" applyProtection="1">
      <alignment horizontal="left"/>
    </xf>
    <xf numFmtId="0" fontId="27" fillId="3" borderId="11" xfId="2" applyFont="1" applyFill="1" applyBorder="1" applyAlignment="1" applyProtection="1">
      <alignment horizontal="left"/>
    </xf>
    <xf numFmtId="2" fontId="27" fillId="3" borderId="11" xfId="2" applyNumberFormat="1" applyFont="1" applyFill="1" applyBorder="1" applyAlignment="1" applyProtection="1">
      <alignment horizontal="center"/>
    </xf>
    <xf numFmtId="2" fontId="27" fillId="3" borderId="3" xfId="2" applyNumberFormat="1" applyFont="1" applyFill="1" applyBorder="1" applyAlignment="1" applyProtection="1">
      <alignment horizontal="center"/>
    </xf>
    <xf numFmtId="0" fontId="26" fillId="3" borderId="49" xfId="2" applyFont="1" applyFill="1" applyBorder="1" applyAlignment="1" applyProtection="1">
      <alignment horizontal="left"/>
    </xf>
    <xf numFmtId="0" fontId="26" fillId="3" borderId="3" xfId="2" applyFont="1" applyFill="1" applyBorder="1" applyAlignment="1" applyProtection="1">
      <alignment horizontal="left"/>
    </xf>
    <xf numFmtId="0" fontId="26" fillId="3" borderId="25" xfId="2" applyFont="1" applyFill="1" applyBorder="1" applyAlignment="1" applyProtection="1">
      <alignment horizontal="left"/>
    </xf>
    <xf numFmtId="0" fontId="27" fillId="0" borderId="49" xfId="3" applyFont="1" applyBorder="1" applyAlignment="1" applyProtection="1">
      <alignment horizontal="left"/>
    </xf>
    <xf numFmtId="0" fontId="27" fillId="0" borderId="3" xfId="3" applyFont="1" applyBorder="1" applyAlignment="1" applyProtection="1">
      <alignment horizontal="left"/>
    </xf>
    <xf numFmtId="0" fontId="27" fillId="0" borderId="25" xfId="3" applyFont="1" applyBorder="1" applyAlignment="1" applyProtection="1">
      <alignment horizontal="left"/>
    </xf>
    <xf numFmtId="166" fontId="27" fillId="0" borderId="11" xfId="2" applyNumberFormat="1" applyFont="1" applyBorder="1" applyAlignment="1" applyProtection="1">
      <alignment horizontal="center"/>
      <protection locked="0"/>
    </xf>
    <xf numFmtId="166" fontId="27" fillId="0" borderId="3" xfId="2" applyNumberFormat="1" applyFont="1" applyBorder="1" applyAlignment="1" applyProtection="1">
      <alignment horizontal="center"/>
      <protection locked="0"/>
    </xf>
    <xf numFmtId="11" fontId="26" fillId="0" borderId="50" xfId="2" applyNumberFormat="1" applyFont="1" applyBorder="1" applyAlignment="1" applyProtection="1">
      <alignment horizontal="left" vertical="center"/>
    </xf>
    <xf numFmtId="11" fontId="26" fillId="0" borderId="51" xfId="2" applyNumberFormat="1" applyFont="1" applyBorder="1" applyAlignment="1" applyProtection="1">
      <alignment horizontal="left" vertical="center"/>
    </xf>
    <xf numFmtId="11" fontId="26" fillId="0" borderId="29" xfId="2" applyNumberFormat="1" applyFont="1" applyBorder="1" applyAlignment="1" applyProtection="1">
      <alignment horizontal="left" vertical="center"/>
    </xf>
    <xf numFmtId="164" fontId="27" fillId="3" borderId="11" xfId="2" applyNumberFormat="1" applyFont="1" applyFill="1" applyBorder="1" applyAlignment="1" applyProtection="1">
      <alignment horizontal="center"/>
    </xf>
    <xf numFmtId="164" fontId="27" fillId="3" borderId="3" xfId="2" applyNumberFormat="1" applyFont="1" applyFill="1" applyBorder="1" applyAlignment="1" applyProtection="1">
      <alignment horizontal="center"/>
    </xf>
    <xf numFmtId="0" fontId="5" fillId="0" borderId="22" xfId="2" applyFont="1" applyBorder="1" applyAlignment="1" applyProtection="1">
      <alignment horizontal="left"/>
    </xf>
    <xf numFmtId="0" fontId="27" fillId="0" borderId="31" xfId="2" applyFont="1" applyBorder="1" applyAlignment="1" applyProtection="1">
      <alignment horizontal="left"/>
    </xf>
    <xf numFmtId="164" fontId="27" fillId="0" borderId="11" xfId="2" applyNumberFormat="1" applyFont="1" applyBorder="1" applyAlignment="1" applyProtection="1">
      <alignment horizontal="center"/>
      <protection locked="0"/>
    </xf>
    <xf numFmtId="164" fontId="27" fillId="0" borderId="3" xfId="2" applyNumberFormat="1" applyFont="1" applyBorder="1" applyAlignment="1" applyProtection="1">
      <alignment horizontal="center"/>
      <protection locked="0"/>
    </xf>
    <xf numFmtId="164" fontId="27" fillId="0" borderId="1" xfId="2" applyNumberFormat="1" applyFont="1" applyBorder="1" applyAlignment="1" applyProtection="1">
      <alignment horizontal="center"/>
      <protection locked="0"/>
    </xf>
    <xf numFmtId="11" fontId="27" fillId="0" borderId="14" xfId="2" applyNumberFormat="1" applyFont="1" applyBorder="1" applyAlignment="1" applyProtection="1">
      <alignment horizontal="right" vertical="center" wrapText="1"/>
    </xf>
    <xf numFmtId="11" fontId="27" fillId="0" borderId="0" xfId="2" applyNumberFormat="1" applyFont="1" applyBorder="1" applyAlignment="1" applyProtection="1">
      <alignment horizontal="right" vertical="center" wrapText="1"/>
    </xf>
    <xf numFmtId="0" fontId="27" fillId="3" borderId="52" xfId="2" applyFont="1" applyFill="1" applyBorder="1" applyAlignment="1" applyProtection="1">
      <alignment horizontal="left"/>
    </xf>
    <xf numFmtId="0" fontId="27" fillId="3" borderId="53" xfId="2" applyFont="1" applyFill="1" applyBorder="1" applyAlignment="1" applyProtection="1">
      <alignment horizontal="left"/>
    </xf>
    <xf numFmtId="0" fontId="27" fillId="3" borderId="54" xfId="2" applyFont="1" applyFill="1" applyBorder="1" applyAlignment="1" applyProtection="1">
      <alignment horizontal="left"/>
    </xf>
    <xf numFmtId="164" fontId="27" fillId="3" borderId="12" xfId="2" applyNumberFormat="1" applyFont="1" applyFill="1" applyBorder="1" applyAlignment="1" applyProtection="1">
      <alignment horizontal="center"/>
    </xf>
    <xf numFmtId="164" fontId="27" fillId="3" borderId="51" xfId="2" applyNumberFormat="1" applyFont="1" applyFill="1" applyBorder="1" applyAlignment="1" applyProtection="1">
      <alignment horizontal="center"/>
    </xf>
    <xf numFmtId="0" fontId="26" fillId="0" borderId="14" xfId="2" applyFont="1" applyBorder="1" applyAlignment="1" applyProtection="1">
      <alignment horizontal="right"/>
    </xf>
    <xf numFmtId="0" fontId="27" fillId="0" borderId="5" xfId="2" applyFont="1" applyBorder="1" applyAlignment="1" applyProtection="1">
      <alignment horizontal="left"/>
    </xf>
    <xf numFmtId="164" fontId="27" fillId="0" borderId="2" xfId="2" applyNumberFormat="1" applyFont="1" applyBorder="1" applyAlignment="1" applyProtection="1">
      <alignment horizontal="center"/>
      <protection locked="0"/>
    </xf>
    <xf numFmtId="0" fontId="27" fillId="0" borderId="14" xfId="2" applyFont="1" applyBorder="1" applyAlignment="1" applyProtection="1">
      <alignment horizontal="right" vertical="center" wrapText="1"/>
    </xf>
    <xf numFmtId="0" fontId="27" fillId="0" borderId="0" xfId="2" applyFont="1" applyBorder="1" applyAlignment="1" applyProtection="1">
      <alignment horizontal="right" vertical="center" wrapText="1"/>
    </xf>
    <xf numFmtId="0" fontId="27" fillId="0" borderId="2" xfId="2" applyFont="1" applyBorder="1" applyAlignment="1" applyProtection="1">
      <alignment horizontal="center" vertical="center"/>
    </xf>
    <xf numFmtId="0" fontId="27" fillId="0" borderId="55" xfId="2" applyFont="1" applyBorder="1" applyAlignment="1" applyProtection="1">
      <alignment horizontal="left"/>
    </xf>
    <xf numFmtId="0" fontId="27" fillId="0" borderId="32" xfId="2" applyFont="1" applyBorder="1" applyAlignment="1" applyProtection="1">
      <alignment horizontal="left"/>
    </xf>
    <xf numFmtId="0" fontId="27" fillId="0" borderId="56" xfId="2" applyFont="1" applyBorder="1" applyAlignment="1" applyProtection="1">
      <alignment horizontal="left"/>
    </xf>
    <xf numFmtId="0" fontId="27" fillId="3" borderId="49" xfId="2" applyFont="1" applyFill="1" applyBorder="1" applyAlignment="1" applyProtection="1">
      <alignment horizontal="left"/>
    </xf>
    <xf numFmtId="0" fontId="27" fillId="3" borderId="3" xfId="2" applyFont="1" applyFill="1" applyBorder="1" applyAlignment="1" applyProtection="1">
      <alignment horizontal="left"/>
    </xf>
    <xf numFmtId="0" fontId="25" fillId="0" borderId="0" xfId="2" applyFont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3" xfId="6" xr:uid="{00000000-0005-0000-0000-000003000000}"/>
    <cellStyle name="Normal 3" xfId="3" xr:uid="{00000000-0005-0000-0000-000004000000}"/>
    <cellStyle name="Normal 4" xfId="5" xr:uid="{00000000-0005-0000-0000-000005000000}"/>
    <cellStyle name="Percent 2" xfId="4" xr:uid="{00000000-0005-0000-0000-000006000000}"/>
  </cellStyles>
  <dxfs count="17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66764020966216E-2"/>
          <c:y val="3.4372933730632847E-2"/>
          <c:w val="0.91462842150150547"/>
          <c:h val="0.9202151559208663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'One-Point Proctor Report'!$E$47:$G$47</c:f>
              <c:numCache>
                <c:formatCode>0.0</c:formatCode>
                <c:ptCount val="3"/>
              </c:numCache>
            </c:numRef>
          </c:xVal>
          <c:yVal>
            <c:numRef>
              <c:f>'One-Point Proctor Report'!$E$46:$G$46</c:f>
              <c:numCache>
                <c:formatCode>0.0</c:formatCode>
                <c:ptCount val="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DF-42D1-947B-0B8319B97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829192"/>
        <c:axId val="1"/>
      </c:scatterChart>
      <c:valAx>
        <c:axId val="308829192"/>
        <c:scaling>
          <c:orientation val="minMax"/>
          <c:max val="40"/>
          <c:min val="0"/>
        </c:scaling>
        <c:delete val="0"/>
        <c:axPos val="b"/>
        <c:numFmt formatCode="0.0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crossAx val="1"/>
        <c:crosses val="autoZero"/>
        <c:crossBetween val="midCat"/>
        <c:majorUnit val="2"/>
        <c:minorUnit val="0.5"/>
      </c:valAx>
      <c:valAx>
        <c:axId val="1"/>
        <c:scaling>
          <c:orientation val="minMax"/>
          <c:max val="152"/>
          <c:min val="94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alpha val="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829192"/>
        <c:crosses val="autoZero"/>
        <c:crossBetween val="midCat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2">
        <a:alpha val="0"/>
      </a:schemeClr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emf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5</xdr:col>
      <xdr:colOff>666750</xdr:colOff>
      <xdr:row>3</xdr:row>
      <xdr:rowOff>123825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600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0</xdr:rowOff>
    </xdr:from>
    <xdr:to>
      <xdr:col>5</xdr:col>
      <xdr:colOff>47625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5619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152400</xdr:rowOff>
    </xdr:from>
    <xdr:to>
      <xdr:col>12</xdr:col>
      <xdr:colOff>152400</xdr:colOff>
      <xdr:row>4</xdr:row>
      <xdr:rowOff>57150</xdr:rowOff>
    </xdr:to>
    <xdr:pic>
      <xdr:nvPicPr>
        <xdr:cNvPr id="3080" name="Picture 8"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240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326231</xdr:colOff>
      <xdr:row>0</xdr:row>
      <xdr:rowOff>0</xdr:rowOff>
    </xdr:from>
    <xdr:to>
      <xdr:col>6</xdr:col>
      <xdr:colOff>352425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431" y="0"/>
          <a:ext cx="59769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0</xdr:row>
      <xdr:rowOff>0</xdr:rowOff>
    </xdr:from>
    <xdr:to>
      <xdr:col>10</xdr:col>
      <xdr:colOff>180975</xdr:colOff>
      <xdr:row>2</xdr:row>
      <xdr:rowOff>180975</xdr:rowOff>
    </xdr:to>
    <xdr:pic>
      <xdr:nvPicPr>
        <xdr:cNvPr id="4104" name="Picture 1">
          <a:extLst>
            <a:ext uri="{FF2B5EF4-FFF2-40B4-BE49-F238E27FC236}">
              <a16:creationId xmlns:a16="http://schemas.microsoft.com/office/drawing/2014/main" id="{00000000-0008-0000-0400-00000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0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7</xdr:col>
      <xdr:colOff>438150</xdr:colOff>
      <xdr:row>3</xdr:row>
      <xdr:rowOff>9525</xdr:rowOff>
    </xdr:to>
    <xdr:pic>
      <xdr:nvPicPr>
        <xdr:cNvPr id="5128" name="Picture 1">
          <a:extLst>
            <a:ext uri="{FF2B5EF4-FFF2-40B4-BE49-F238E27FC236}">
              <a16:creationId xmlns:a16="http://schemas.microsoft.com/office/drawing/2014/main" id="{00000000-0008-0000-0500-00000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9525</xdr:rowOff>
    </xdr:from>
    <xdr:to>
      <xdr:col>13</xdr:col>
      <xdr:colOff>381000</xdr:colOff>
      <xdr:row>40</xdr:row>
      <xdr:rowOff>47625</xdr:rowOff>
    </xdr:to>
    <xdr:pic>
      <xdr:nvPicPr>
        <xdr:cNvPr id="6166" name="Picture 1">
          <a:extLst>
            <a:ext uri="{FF2B5EF4-FFF2-40B4-BE49-F238E27FC236}">
              <a16:creationId xmlns:a16="http://schemas.microsoft.com/office/drawing/2014/main" id="{00000000-0008-0000-0600-00001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14550"/>
          <a:ext cx="6267450" cy="534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0</xdr:row>
      <xdr:rowOff>0</xdr:rowOff>
    </xdr:from>
    <xdr:to>
      <xdr:col>8</xdr:col>
      <xdr:colOff>0</xdr:colOff>
      <xdr:row>3</xdr:row>
      <xdr:rowOff>9525</xdr:rowOff>
    </xdr:to>
    <xdr:pic>
      <xdr:nvPicPr>
        <xdr:cNvPr id="6167" name="Picture 3">
          <a:extLst>
            <a:ext uri="{FF2B5EF4-FFF2-40B4-BE49-F238E27FC236}">
              <a16:creationId xmlns:a16="http://schemas.microsoft.com/office/drawing/2014/main" id="{00000000-0008-0000-0600-00001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12</xdr:row>
      <xdr:rowOff>38100</xdr:rowOff>
    </xdr:from>
    <xdr:to>
      <xdr:col>13</xdr:col>
      <xdr:colOff>485775</xdr:colOff>
      <xdr:row>39</xdr:row>
      <xdr:rowOff>66675</xdr:rowOff>
    </xdr:to>
    <xdr:graphicFrame macro="">
      <xdr:nvGraphicFramePr>
        <xdr:cNvPr id="6168" name="Chart 2">
          <a:extLst>
            <a:ext uri="{FF2B5EF4-FFF2-40B4-BE49-F238E27FC236}">
              <a16:creationId xmlns:a16="http://schemas.microsoft.com/office/drawing/2014/main" id="{00000000-0008-0000-0600-00001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65"/>
  <sheetViews>
    <sheetView tabSelected="1" zoomScaleNormal="100" zoomScaleSheetLayoutView="100" workbookViewId="0">
      <selection activeCell="B11" sqref="B11:F11"/>
    </sheetView>
  </sheetViews>
  <sheetFormatPr defaultColWidth="9.140625" defaultRowHeight="15" x14ac:dyDescent="0.2"/>
  <cols>
    <col min="1" max="1" width="13.140625" style="7" customWidth="1"/>
    <col min="2" max="2" width="10" style="7" customWidth="1"/>
    <col min="3" max="3" width="11.42578125" style="7" customWidth="1"/>
    <col min="4" max="4" width="10" style="7" customWidth="1"/>
    <col min="5" max="5" width="2.28515625" style="7" customWidth="1"/>
    <col min="6" max="6" width="14.28515625" style="7" customWidth="1"/>
    <col min="7" max="7" width="10" style="7" customWidth="1"/>
    <col min="8" max="8" width="9.5703125" style="7" customWidth="1"/>
    <col min="9" max="9" width="15" style="7" customWidth="1"/>
    <col min="10" max="10" width="8.28515625" style="3" customWidth="1"/>
    <col min="11" max="11" width="8.85546875" style="3" customWidth="1"/>
    <col min="12" max="16384" width="9.140625" style="3"/>
  </cols>
  <sheetData>
    <row r="1" spans="1:17" ht="12" customHeight="1" x14ac:dyDescent="0.2">
      <c r="A1" s="159"/>
      <c r="B1" s="159"/>
      <c r="C1" s="159"/>
      <c r="D1" s="159"/>
      <c r="E1" s="159"/>
      <c r="F1" s="159"/>
      <c r="G1" s="159"/>
      <c r="H1" s="159"/>
      <c r="I1" s="159"/>
      <c r="J1" s="159"/>
    </row>
    <row r="2" spans="1:17" ht="12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</row>
    <row r="3" spans="1:17" ht="12" customHeight="1" x14ac:dyDescent="0.2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17" ht="12" customHeight="1" x14ac:dyDescent="0.2">
      <c r="A4" s="159"/>
      <c r="B4" s="159"/>
      <c r="C4" s="159"/>
      <c r="D4" s="159"/>
      <c r="E4" s="159"/>
      <c r="F4" s="159"/>
      <c r="G4" s="159"/>
      <c r="H4" s="159"/>
      <c r="I4" s="159"/>
      <c r="J4" s="159"/>
    </row>
    <row r="5" spans="1:17" ht="12" customHeight="1" x14ac:dyDescent="0.2">
      <c r="A5" s="162" t="s">
        <v>33</v>
      </c>
      <c r="B5" s="162"/>
      <c r="C5" s="162"/>
      <c r="D5" s="162"/>
      <c r="E5" s="162"/>
      <c r="F5" s="162"/>
      <c r="G5" s="162"/>
      <c r="H5" s="162"/>
      <c r="I5" s="162"/>
      <c r="J5" s="162"/>
      <c r="K5" s="17"/>
      <c r="L5" s="17"/>
      <c r="M5" s="17"/>
      <c r="N5" s="17"/>
      <c r="O5" s="17"/>
      <c r="P5" s="17"/>
      <c r="Q5" s="17"/>
    </row>
    <row r="6" spans="1:17" ht="12" customHeight="1" x14ac:dyDescent="0.2">
      <c r="A6" s="163" t="s">
        <v>34</v>
      </c>
      <c r="B6" s="163"/>
      <c r="C6" s="163"/>
      <c r="D6" s="163"/>
      <c r="E6" s="163"/>
      <c r="F6" s="163"/>
      <c r="G6" s="163"/>
      <c r="H6" s="163"/>
      <c r="I6" s="163"/>
      <c r="J6" s="163"/>
      <c r="K6" s="18"/>
      <c r="L6" s="18"/>
      <c r="M6" s="18"/>
      <c r="N6" s="18"/>
      <c r="O6" s="18"/>
      <c r="P6" s="18"/>
      <c r="Q6" s="18"/>
    </row>
    <row r="7" spans="1:17" ht="12" customHeight="1" x14ac:dyDescent="0.2">
      <c r="A7" s="163" t="s">
        <v>260</v>
      </c>
      <c r="B7" s="163"/>
      <c r="C7" s="163"/>
      <c r="D7" s="163"/>
      <c r="E7" s="163"/>
      <c r="F7" s="163"/>
      <c r="G7" s="163"/>
      <c r="H7" s="163"/>
      <c r="I7" s="163"/>
      <c r="J7" s="163"/>
      <c r="K7" s="18"/>
      <c r="L7" s="18"/>
      <c r="M7" s="18"/>
      <c r="N7" s="18"/>
      <c r="O7" s="18"/>
      <c r="P7" s="18"/>
      <c r="Q7" s="18"/>
    </row>
    <row r="8" spans="1:17" ht="12" customHeight="1" x14ac:dyDescent="0.2">
      <c r="A8" s="163" t="s">
        <v>35</v>
      </c>
      <c r="B8" s="163"/>
      <c r="C8" s="163"/>
      <c r="D8" s="163"/>
      <c r="E8" s="163"/>
      <c r="F8" s="163"/>
      <c r="G8" s="163"/>
      <c r="H8" s="163"/>
      <c r="I8" s="163"/>
      <c r="J8" s="163"/>
      <c r="K8" s="18"/>
      <c r="L8" s="18"/>
      <c r="M8" s="18"/>
      <c r="N8" s="18"/>
      <c r="O8" s="18"/>
      <c r="P8" s="18"/>
      <c r="Q8" s="18"/>
    </row>
    <row r="9" spans="1:17" ht="12.75" customHeight="1" x14ac:dyDescent="0.2">
      <c r="A9" s="159" t="s">
        <v>10</v>
      </c>
      <c r="B9" s="159"/>
      <c r="C9" s="159"/>
      <c r="D9" s="159"/>
      <c r="E9" s="159"/>
      <c r="F9" s="159"/>
      <c r="G9" s="159"/>
      <c r="H9" s="159"/>
      <c r="I9" s="159"/>
      <c r="J9" s="159"/>
    </row>
    <row r="10" spans="1:17" ht="12.75" customHeight="1" x14ac:dyDescent="0.2">
      <c r="A10" s="159"/>
      <c r="B10" s="159"/>
      <c r="C10" s="159"/>
      <c r="D10" s="159"/>
      <c r="E10" s="159"/>
      <c r="F10" s="159"/>
      <c r="G10" s="159"/>
      <c r="H10" s="159"/>
      <c r="I10" s="159"/>
      <c r="J10" s="159"/>
    </row>
    <row r="11" spans="1:17" ht="12.75" customHeight="1" x14ac:dyDescent="0.2">
      <c r="A11" s="13" t="s">
        <v>31</v>
      </c>
      <c r="B11" s="150"/>
      <c r="C11" s="150"/>
      <c r="D11" s="150"/>
      <c r="E11" s="150"/>
      <c r="F11" s="150"/>
      <c r="G11" s="153" t="s">
        <v>221</v>
      </c>
      <c r="H11" s="153"/>
      <c r="I11" s="160"/>
      <c r="J11" s="160"/>
    </row>
    <row r="12" spans="1:17" ht="12.75" customHeight="1" x14ac:dyDescent="0.2">
      <c r="A12" s="13" t="s">
        <v>30</v>
      </c>
      <c r="B12" s="161"/>
      <c r="C12" s="161"/>
      <c r="D12" s="161"/>
      <c r="E12" s="161"/>
      <c r="F12" s="161"/>
      <c r="G12" s="144" t="s">
        <v>25</v>
      </c>
      <c r="H12" s="144"/>
      <c r="I12" s="160"/>
      <c r="J12" s="160"/>
    </row>
    <row r="13" spans="1:17" ht="12.75" customHeight="1" x14ac:dyDescent="0.2">
      <c r="A13" s="13" t="s">
        <v>24</v>
      </c>
      <c r="B13" s="156"/>
      <c r="C13" s="156"/>
      <c r="D13" s="156"/>
      <c r="E13" s="156"/>
      <c r="F13" s="156"/>
      <c r="G13" s="144" t="s">
        <v>12</v>
      </c>
      <c r="H13" s="144"/>
      <c r="I13" s="155"/>
      <c r="J13" s="155"/>
    </row>
    <row r="14" spans="1:17" ht="12.75" customHeight="1" x14ac:dyDescent="0.2">
      <c r="A14" s="154"/>
      <c r="B14" s="154"/>
      <c r="C14" s="154"/>
      <c r="D14" s="154"/>
      <c r="E14" s="154"/>
      <c r="F14" s="154"/>
      <c r="G14" s="144" t="s">
        <v>11</v>
      </c>
      <c r="H14" s="144"/>
      <c r="I14" s="142"/>
      <c r="J14" s="142"/>
    </row>
    <row r="15" spans="1:17" ht="12.75" customHeight="1" x14ac:dyDescent="0.2">
      <c r="A15" s="157" t="s">
        <v>27</v>
      </c>
      <c r="B15" s="158"/>
      <c r="C15" s="158"/>
      <c r="D15" s="158"/>
      <c r="E15" s="158"/>
      <c r="F15" s="158"/>
      <c r="G15" s="158"/>
      <c r="H15" s="158"/>
      <c r="I15" s="158"/>
      <c r="J15" s="158"/>
    </row>
    <row r="16" spans="1:17" ht="12.75" customHeight="1" x14ac:dyDescent="0.2">
      <c r="A16" s="131"/>
      <c r="B16" s="132"/>
      <c r="C16" s="132"/>
      <c r="D16" s="132"/>
      <c r="E16" s="132"/>
      <c r="F16" s="132"/>
      <c r="G16" s="132"/>
      <c r="H16" s="132"/>
      <c r="I16" s="132"/>
      <c r="J16" s="133"/>
    </row>
    <row r="17" spans="1:10" ht="12.75" customHeight="1" x14ac:dyDescent="0.2">
      <c r="A17" s="134"/>
      <c r="B17" s="135"/>
      <c r="C17" s="135"/>
      <c r="D17" s="135"/>
      <c r="E17" s="135"/>
      <c r="F17" s="135"/>
      <c r="G17" s="135"/>
      <c r="H17" s="135"/>
      <c r="I17" s="135"/>
      <c r="J17" s="136"/>
    </row>
    <row r="18" spans="1:10" ht="12.75" customHeight="1" x14ac:dyDescent="0.2">
      <c r="A18" s="134"/>
      <c r="B18" s="135"/>
      <c r="C18" s="135"/>
      <c r="D18" s="135"/>
      <c r="E18" s="135"/>
      <c r="F18" s="135"/>
      <c r="G18" s="135"/>
      <c r="H18" s="135"/>
      <c r="I18" s="135"/>
      <c r="J18" s="136"/>
    </row>
    <row r="19" spans="1:10" ht="12.75" customHeight="1" x14ac:dyDescent="0.2">
      <c r="A19" s="134"/>
      <c r="B19" s="135"/>
      <c r="C19" s="135"/>
      <c r="D19" s="135"/>
      <c r="E19" s="135"/>
      <c r="F19" s="135"/>
      <c r="G19" s="135"/>
      <c r="H19" s="135"/>
      <c r="I19" s="135"/>
      <c r="J19" s="136"/>
    </row>
    <row r="20" spans="1:10" ht="12.75" customHeight="1" x14ac:dyDescent="0.2">
      <c r="A20" s="134"/>
      <c r="B20" s="135"/>
      <c r="C20" s="135"/>
      <c r="D20" s="135"/>
      <c r="E20" s="135"/>
      <c r="F20" s="135"/>
      <c r="G20" s="135"/>
      <c r="H20" s="135"/>
      <c r="I20" s="135"/>
      <c r="J20" s="136"/>
    </row>
    <row r="21" spans="1:10" ht="12.75" customHeight="1" x14ac:dyDescent="0.2">
      <c r="A21" s="134"/>
      <c r="B21" s="135"/>
      <c r="C21" s="135"/>
      <c r="D21" s="135"/>
      <c r="E21" s="135"/>
      <c r="F21" s="135"/>
      <c r="G21" s="135"/>
      <c r="H21" s="135"/>
      <c r="I21" s="135"/>
      <c r="J21" s="136"/>
    </row>
    <row r="22" spans="1:10" ht="12.75" customHeight="1" x14ac:dyDescent="0.2">
      <c r="A22" s="134"/>
      <c r="B22" s="135"/>
      <c r="C22" s="135"/>
      <c r="D22" s="135"/>
      <c r="E22" s="135"/>
      <c r="F22" s="135"/>
      <c r="G22" s="135"/>
      <c r="H22" s="135"/>
      <c r="I22" s="135"/>
      <c r="J22" s="136"/>
    </row>
    <row r="23" spans="1:10" ht="12.75" customHeight="1" x14ac:dyDescent="0.2">
      <c r="A23" s="134"/>
      <c r="B23" s="135"/>
      <c r="C23" s="135"/>
      <c r="D23" s="135"/>
      <c r="E23" s="135"/>
      <c r="F23" s="135"/>
      <c r="G23" s="135"/>
      <c r="H23" s="135"/>
      <c r="I23" s="135"/>
      <c r="J23" s="136"/>
    </row>
    <row r="24" spans="1:10" ht="12.75" customHeight="1" x14ac:dyDescent="0.2">
      <c r="A24" s="134"/>
      <c r="B24" s="135"/>
      <c r="C24" s="135"/>
      <c r="D24" s="135"/>
      <c r="E24" s="135"/>
      <c r="F24" s="135"/>
      <c r="G24" s="135"/>
      <c r="H24" s="135"/>
      <c r="I24" s="135"/>
      <c r="J24" s="136"/>
    </row>
    <row r="25" spans="1:10" ht="12.75" customHeight="1" x14ac:dyDescent="0.2">
      <c r="A25" s="134"/>
      <c r="B25" s="135"/>
      <c r="C25" s="135"/>
      <c r="D25" s="135"/>
      <c r="E25" s="135"/>
      <c r="F25" s="135"/>
      <c r="G25" s="135"/>
      <c r="H25" s="135"/>
      <c r="I25" s="135"/>
      <c r="J25" s="136"/>
    </row>
    <row r="26" spans="1:10" ht="12.75" customHeight="1" x14ac:dyDescent="0.2">
      <c r="A26" s="134"/>
      <c r="B26" s="135"/>
      <c r="C26" s="135"/>
      <c r="D26" s="135"/>
      <c r="E26" s="135"/>
      <c r="F26" s="135"/>
      <c r="G26" s="135"/>
      <c r="H26" s="135"/>
      <c r="I26" s="135"/>
      <c r="J26" s="136"/>
    </row>
    <row r="27" spans="1:10" ht="12.75" customHeight="1" x14ac:dyDescent="0.2">
      <c r="A27" s="134"/>
      <c r="B27" s="135"/>
      <c r="C27" s="135"/>
      <c r="D27" s="135"/>
      <c r="E27" s="135"/>
      <c r="F27" s="135"/>
      <c r="G27" s="135"/>
      <c r="H27" s="135"/>
      <c r="I27" s="135"/>
      <c r="J27" s="136"/>
    </row>
    <row r="28" spans="1:10" ht="12.75" customHeight="1" x14ac:dyDescent="0.2">
      <c r="A28" s="134"/>
      <c r="B28" s="135"/>
      <c r="C28" s="135"/>
      <c r="D28" s="135"/>
      <c r="E28" s="135"/>
      <c r="F28" s="135"/>
      <c r="G28" s="135"/>
      <c r="H28" s="135"/>
      <c r="I28" s="135"/>
      <c r="J28" s="136"/>
    </row>
    <row r="29" spans="1:10" ht="12.75" customHeight="1" x14ac:dyDescent="0.2">
      <c r="A29" s="134"/>
      <c r="B29" s="135"/>
      <c r="C29" s="135"/>
      <c r="D29" s="135"/>
      <c r="E29" s="135"/>
      <c r="F29" s="135"/>
      <c r="G29" s="135"/>
      <c r="H29" s="135"/>
      <c r="I29" s="135"/>
      <c r="J29" s="136"/>
    </row>
    <row r="30" spans="1:10" ht="12.75" customHeight="1" x14ac:dyDescent="0.2">
      <c r="A30" s="134"/>
      <c r="B30" s="135"/>
      <c r="C30" s="135"/>
      <c r="D30" s="135"/>
      <c r="E30" s="135"/>
      <c r="F30" s="135"/>
      <c r="G30" s="135"/>
      <c r="H30" s="135"/>
      <c r="I30" s="135"/>
      <c r="J30" s="136"/>
    </row>
    <row r="31" spans="1:10" ht="12.75" customHeight="1" x14ac:dyDescent="0.2">
      <c r="A31" s="137"/>
      <c r="B31" s="138"/>
      <c r="C31" s="138"/>
      <c r="D31" s="138"/>
      <c r="E31" s="138"/>
      <c r="F31" s="138"/>
      <c r="G31" s="138"/>
      <c r="H31" s="138"/>
      <c r="I31" s="138"/>
      <c r="J31" s="139"/>
    </row>
    <row r="32" spans="1:10" ht="12.75" customHeight="1" x14ac:dyDescent="0.2">
      <c r="A32" s="144" t="s">
        <v>28</v>
      </c>
      <c r="B32" s="144"/>
      <c r="C32" s="142"/>
      <c r="D32" s="142"/>
      <c r="E32" s="142"/>
      <c r="F32" s="142"/>
      <c r="G32" s="142"/>
      <c r="H32" s="142"/>
      <c r="I32" s="142"/>
      <c r="J32" s="142"/>
    </row>
    <row r="33" spans="1:10" ht="12.75" customHeight="1" x14ac:dyDescent="0.2">
      <c r="A33" s="142"/>
      <c r="B33" s="142"/>
      <c r="C33" s="142"/>
      <c r="D33" s="142"/>
      <c r="E33" s="142"/>
      <c r="F33" s="142"/>
      <c r="G33" s="142"/>
      <c r="H33" s="142"/>
      <c r="I33" s="142"/>
      <c r="J33" s="142"/>
    </row>
    <row r="34" spans="1:10" ht="12.75" customHeight="1" x14ac:dyDescent="0.2">
      <c r="A34" s="146"/>
      <c r="B34" s="146"/>
      <c r="C34" s="146"/>
      <c r="D34" s="146"/>
      <c r="E34" s="146"/>
      <c r="F34" s="146"/>
      <c r="G34" s="146"/>
      <c r="H34" s="146"/>
      <c r="I34" s="146"/>
      <c r="J34" s="146"/>
    </row>
    <row r="35" spans="1:10" ht="12.75" customHeight="1" x14ac:dyDescent="0.2">
      <c r="A35" s="145" t="s">
        <v>29</v>
      </c>
      <c r="B35" s="145"/>
      <c r="C35" s="142"/>
      <c r="D35" s="142"/>
      <c r="E35" s="142"/>
      <c r="F35" s="142"/>
      <c r="G35" s="142"/>
      <c r="H35" s="142"/>
      <c r="I35" s="142"/>
      <c r="J35" s="142"/>
    </row>
    <row r="36" spans="1:10" ht="12.75" customHeight="1" x14ac:dyDescent="0.2">
      <c r="A36" s="142"/>
      <c r="B36" s="142"/>
      <c r="C36" s="142"/>
      <c r="D36" s="142"/>
      <c r="E36" s="142"/>
      <c r="F36" s="142"/>
      <c r="G36" s="142"/>
      <c r="H36" s="142"/>
      <c r="I36" s="142"/>
      <c r="J36" s="142"/>
    </row>
    <row r="37" spans="1:10" ht="12.75" customHeight="1" x14ac:dyDescent="0.2">
      <c r="A37" s="142"/>
      <c r="B37" s="142"/>
      <c r="C37" s="142"/>
      <c r="D37" s="142"/>
      <c r="E37" s="142"/>
      <c r="F37" s="142"/>
      <c r="G37" s="142"/>
      <c r="H37" s="142"/>
      <c r="I37" s="142"/>
      <c r="J37" s="142"/>
    </row>
    <row r="38" spans="1:10" ht="12.75" customHeight="1" x14ac:dyDescent="0.2">
      <c r="A38" s="143"/>
      <c r="B38" s="143"/>
      <c r="C38" s="143"/>
      <c r="D38" s="143"/>
      <c r="E38" s="143"/>
      <c r="F38" s="143"/>
      <c r="G38" s="143"/>
      <c r="H38" s="128" t="s">
        <v>0</v>
      </c>
      <c r="I38" s="128"/>
      <c r="J38" s="14"/>
    </row>
    <row r="39" spans="1:10" ht="12.75" customHeight="1" x14ac:dyDescent="0.2">
      <c r="A39" s="141"/>
      <c r="B39" s="141"/>
      <c r="C39" s="141"/>
      <c r="D39" s="141"/>
      <c r="E39" s="141"/>
      <c r="F39" s="141"/>
      <c r="G39" s="141"/>
      <c r="H39" s="141"/>
      <c r="I39" s="141"/>
      <c r="J39" s="141"/>
    </row>
    <row r="40" spans="1:10" ht="12.75" customHeight="1" x14ac:dyDescent="0.2">
      <c r="A40" s="140" t="s">
        <v>2</v>
      </c>
      <c r="B40" s="140"/>
      <c r="C40" s="140"/>
      <c r="D40" s="140" t="s">
        <v>1</v>
      </c>
      <c r="E40" s="140"/>
      <c r="F40" s="140"/>
      <c r="G40" s="140"/>
      <c r="H40" s="140" t="s">
        <v>228</v>
      </c>
      <c r="I40" s="140"/>
      <c r="J40" s="140"/>
    </row>
    <row r="41" spans="1:10" ht="12.75" customHeight="1" x14ac:dyDescent="0.2">
      <c r="A41" s="5" t="s">
        <v>13</v>
      </c>
      <c r="B41" s="2"/>
      <c r="C41" s="1"/>
      <c r="D41" s="129" t="s">
        <v>17</v>
      </c>
      <c r="E41" s="129"/>
      <c r="F41" s="2"/>
      <c r="G41" s="1"/>
      <c r="H41" s="5" t="s">
        <v>17</v>
      </c>
      <c r="I41" s="2"/>
      <c r="J41" s="1"/>
    </row>
    <row r="42" spans="1:10" ht="12.75" customHeight="1" x14ac:dyDescent="0.2">
      <c r="A42" s="5"/>
      <c r="B42" s="6" t="s">
        <v>3</v>
      </c>
      <c r="C42" s="6" t="s">
        <v>248</v>
      </c>
      <c r="D42" s="129"/>
      <c r="E42" s="129"/>
      <c r="F42" s="6" t="s">
        <v>4</v>
      </c>
      <c r="G42" s="6" t="s">
        <v>248</v>
      </c>
      <c r="H42" s="8"/>
      <c r="I42" s="6" t="s">
        <v>4</v>
      </c>
      <c r="J42" s="6" t="s">
        <v>248</v>
      </c>
    </row>
    <row r="43" spans="1:10" ht="12.75" customHeight="1" x14ac:dyDescent="0.2">
      <c r="A43" s="5" t="s">
        <v>14</v>
      </c>
      <c r="B43" s="2"/>
      <c r="C43" s="1"/>
      <c r="D43" s="129" t="s">
        <v>18</v>
      </c>
      <c r="E43" s="129"/>
      <c r="F43" s="2"/>
      <c r="G43" s="1"/>
      <c r="H43" s="5" t="s">
        <v>18</v>
      </c>
      <c r="I43" s="2"/>
      <c r="J43" s="1"/>
    </row>
    <row r="44" spans="1:10" ht="12.75" customHeight="1" x14ac:dyDescent="0.2">
      <c r="A44" s="5"/>
      <c r="B44" s="6" t="s">
        <v>3</v>
      </c>
      <c r="C44" s="6" t="s">
        <v>248</v>
      </c>
      <c r="D44" s="128"/>
      <c r="E44" s="128"/>
      <c r="F44" s="6" t="s">
        <v>4</v>
      </c>
      <c r="G44" s="6" t="s">
        <v>248</v>
      </c>
      <c r="H44" s="8"/>
      <c r="I44" s="6" t="s">
        <v>4</v>
      </c>
      <c r="J44" s="6" t="s">
        <v>248</v>
      </c>
    </row>
    <row r="45" spans="1:10" ht="12.75" customHeight="1" x14ac:dyDescent="0.2">
      <c r="A45" s="5" t="s">
        <v>15</v>
      </c>
      <c r="B45" s="2"/>
      <c r="C45" s="1"/>
      <c r="D45" s="129" t="s">
        <v>19</v>
      </c>
      <c r="E45" s="129"/>
      <c r="F45" s="2"/>
      <c r="G45" s="1"/>
      <c r="H45" s="5" t="s">
        <v>32</v>
      </c>
      <c r="I45" s="2"/>
      <c r="J45" s="1"/>
    </row>
    <row r="46" spans="1:10" ht="12.75" customHeight="1" x14ac:dyDescent="0.2">
      <c r="A46" s="5"/>
      <c r="B46" s="6" t="s">
        <v>3</v>
      </c>
      <c r="C46" s="6" t="s">
        <v>248</v>
      </c>
      <c r="D46" s="128"/>
      <c r="E46" s="128"/>
      <c r="F46" s="6" t="s">
        <v>4</v>
      </c>
      <c r="G46" s="6" t="s">
        <v>248</v>
      </c>
      <c r="H46" s="8"/>
      <c r="I46" s="6" t="s">
        <v>4</v>
      </c>
      <c r="J46" s="6" t="s">
        <v>248</v>
      </c>
    </row>
    <row r="47" spans="1:10" ht="12.75" customHeight="1" x14ac:dyDescent="0.2">
      <c r="A47" s="5" t="s">
        <v>16</v>
      </c>
      <c r="B47" s="2"/>
      <c r="C47" s="1"/>
      <c r="D47" s="129" t="s">
        <v>32</v>
      </c>
      <c r="E47" s="129"/>
      <c r="F47" s="2"/>
      <c r="G47" s="1"/>
      <c r="H47" s="5" t="s">
        <v>5</v>
      </c>
      <c r="I47" s="2"/>
      <c r="J47" s="1"/>
    </row>
    <row r="48" spans="1:10" ht="12.75" customHeight="1" x14ac:dyDescent="0.2">
      <c r="A48" s="4"/>
      <c r="B48" s="6" t="s">
        <v>3</v>
      </c>
      <c r="C48" s="6" t="s">
        <v>248</v>
      </c>
      <c r="D48" s="130"/>
      <c r="E48" s="130"/>
      <c r="F48" s="6" t="s">
        <v>4</v>
      </c>
      <c r="G48" s="6" t="s">
        <v>248</v>
      </c>
      <c r="H48" s="10"/>
      <c r="I48" s="6" t="s">
        <v>4</v>
      </c>
      <c r="J48" s="6" t="s">
        <v>248</v>
      </c>
    </row>
    <row r="49" spans="1:10" ht="12.75" customHeight="1" x14ac:dyDescent="0.2">
      <c r="A49" s="141"/>
      <c r="B49" s="141"/>
      <c r="C49" s="141"/>
      <c r="D49" s="141"/>
      <c r="E49" s="141"/>
      <c r="F49" s="141"/>
      <c r="G49" s="141"/>
      <c r="H49" s="141"/>
      <c r="I49" s="141"/>
      <c r="J49" s="141"/>
    </row>
    <row r="50" spans="1:10" ht="12.75" customHeight="1" x14ac:dyDescent="0.2">
      <c r="A50" s="127" t="s">
        <v>26</v>
      </c>
      <c r="B50" s="8" t="s">
        <v>13</v>
      </c>
      <c r="C50" s="9"/>
      <c r="D50" s="128" t="s">
        <v>15</v>
      </c>
      <c r="E50" s="128"/>
      <c r="F50" s="9"/>
      <c r="G50" s="8" t="s">
        <v>17</v>
      </c>
      <c r="H50" s="9"/>
      <c r="I50" s="8" t="s">
        <v>19</v>
      </c>
      <c r="J50" s="9"/>
    </row>
    <row r="51" spans="1:10" ht="12.75" customHeight="1" x14ac:dyDescent="0.2">
      <c r="A51" s="127"/>
      <c r="B51" s="8" t="s">
        <v>14</v>
      </c>
      <c r="C51" s="11"/>
      <c r="D51" s="128" t="s">
        <v>16</v>
      </c>
      <c r="E51" s="128"/>
      <c r="F51" s="9"/>
      <c r="G51" s="8" t="s">
        <v>18</v>
      </c>
      <c r="H51" s="9"/>
      <c r="I51" s="8" t="s">
        <v>21</v>
      </c>
      <c r="J51" s="9"/>
    </row>
    <row r="52" spans="1:10" ht="12.75" customHeight="1" x14ac:dyDescent="0.2">
      <c r="A52" s="4"/>
      <c r="B52" s="8" t="s">
        <v>5</v>
      </c>
      <c r="C52" s="9"/>
      <c r="D52" s="126"/>
      <c r="E52" s="126"/>
      <c r="F52" s="126"/>
      <c r="G52" s="126"/>
      <c r="H52" s="126"/>
      <c r="I52" s="126"/>
      <c r="J52" s="126"/>
    </row>
    <row r="53" spans="1:10" ht="12.75" customHeight="1" x14ac:dyDescent="0.2">
      <c r="A53" s="128" t="s">
        <v>20</v>
      </c>
      <c r="B53" s="128"/>
      <c r="C53" s="142"/>
      <c r="D53" s="142"/>
      <c r="E53" s="142"/>
      <c r="F53" s="142"/>
      <c r="G53" s="142"/>
      <c r="H53" s="142"/>
      <c r="I53" s="142"/>
      <c r="J53" s="142"/>
    </row>
    <row r="54" spans="1:10" ht="12.75" customHeight="1" x14ac:dyDescent="0.2">
      <c r="A54" s="141"/>
      <c r="B54" s="141"/>
      <c r="C54" s="141"/>
      <c r="D54" s="141"/>
      <c r="E54" s="141"/>
      <c r="F54" s="141"/>
      <c r="G54" s="141"/>
      <c r="H54" s="141"/>
      <c r="I54" s="141"/>
      <c r="J54" s="141"/>
    </row>
    <row r="55" spans="1:10" ht="12.75" customHeight="1" x14ac:dyDescent="0.2">
      <c r="A55" s="5" t="s">
        <v>22</v>
      </c>
      <c r="B55" s="149"/>
      <c r="C55" s="149"/>
      <c r="D55" s="151"/>
      <c r="E55" s="151"/>
      <c r="F55" s="12" t="s">
        <v>6</v>
      </c>
      <c r="G55" s="142"/>
      <c r="H55" s="142"/>
      <c r="I55" s="142"/>
      <c r="J55" s="142"/>
    </row>
    <row r="56" spans="1:10" ht="12.75" customHeight="1" x14ac:dyDescent="0.2">
      <c r="A56" s="5" t="s">
        <v>23</v>
      </c>
      <c r="B56" s="147"/>
      <c r="C56" s="147"/>
      <c r="D56" s="141"/>
      <c r="E56" s="141"/>
      <c r="F56" s="141"/>
      <c r="G56" s="141"/>
      <c r="H56" s="141"/>
      <c r="I56" s="141"/>
      <c r="J56" s="141"/>
    </row>
    <row r="57" spans="1:10" ht="12.75" customHeight="1" x14ac:dyDescent="0.2">
      <c r="A57" s="5" t="s">
        <v>7</v>
      </c>
      <c r="B57" s="148"/>
      <c r="C57" s="148"/>
      <c r="D57" s="151"/>
      <c r="E57" s="151"/>
      <c r="F57" s="8" t="s">
        <v>8</v>
      </c>
      <c r="G57" s="150"/>
      <c r="H57" s="150"/>
      <c r="I57" s="150"/>
      <c r="J57" s="150"/>
    </row>
    <row r="58" spans="1:10" ht="12.75" customHeight="1" x14ac:dyDescent="0.2">
      <c r="A58" s="152" t="s">
        <v>251</v>
      </c>
      <c r="B58" s="152"/>
      <c r="C58" s="152"/>
      <c r="D58" s="152"/>
      <c r="E58" s="152"/>
      <c r="F58" s="110"/>
      <c r="G58" s="110"/>
      <c r="H58" s="110"/>
      <c r="I58" s="110"/>
      <c r="J58" s="110"/>
    </row>
    <row r="59" spans="1:10" ht="12.75" customHeight="1" x14ac:dyDescent="0.2">
      <c r="A59" s="128">
        <f>I11</f>
        <v>0</v>
      </c>
      <c r="B59" s="128"/>
      <c r="C59" s="111"/>
      <c r="D59" s="130" t="s">
        <v>113</v>
      </c>
      <c r="E59" s="130"/>
      <c r="F59" s="109"/>
      <c r="G59" s="110"/>
      <c r="H59" s="110"/>
      <c r="I59" s="110"/>
      <c r="J59" s="110"/>
    </row>
    <row r="60" spans="1:10" ht="12" customHeigh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</row>
    <row r="61" spans="1:10" ht="12.75" customHeigh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</sheetData>
  <sheetProtection algorithmName="SHA-512" hashValue="jFGDLPDBRLolV8rcz6AmoqshtlevySy8fkR0O8pAGOQ6QWfWQ4IuUZwgXNyyXQcS+DW6vL3TEBYEnoUMEUiDIw==" saltValue="28uNV27CGdO4nuNiZS3hoA==" spinCount="100000" sheet="1" selectLockedCells="1"/>
  <mergeCells count="67">
    <mergeCell ref="A15:J15"/>
    <mergeCell ref="A1:J1"/>
    <mergeCell ref="A9:J9"/>
    <mergeCell ref="I11:J11"/>
    <mergeCell ref="G12:H12"/>
    <mergeCell ref="B11:F11"/>
    <mergeCell ref="B12:F12"/>
    <mergeCell ref="I12:J12"/>
    <mergeCell ref="A5:J5"/>
    <mergeCell ref="A10:J10"/>
    <mergeCell ref="A6:J6"/>
    <mergeCell ref="A7:J7"/>
    <mergeCell ref="A8:J8"/>
    <mergeCell ref="A2:J2"/>
    <mergeCell ref="A3:J3"/>
    <mergeCell ref="A4:J4"/>
    <mergeCell ref="G11:H11"/>
    <mergeCell ref="A14:F14"/>
    <mergeCell ref="I13:J13"/>
    <mergeCell ref="I14:J14"/>
    <mergeCell ref="G13:H13"/>
    <mergeCell ref="G14:H14"/>
    <mergeCell ref="B13:F13"/>
    <mergeCell ref="A61:J61"/>
    <mergeCell ref="A53:B53"/>
    <mergeCell ref="C53:J53"/>
    <mergeCell ref="A54:J54"/>
    <mergeCell ref="G55:J55"/>
    <mergeCell ref="A60:J60"/>
    <mergeCell ref="D56:J56"/>
    <mergeCell ref="B56:C56"/>
    <mergeCell ref="B57:C57"/>
    <mergeCell ref="B55:C55"/>
    <mergeCell ref="G57:J57"/>
    <mergeCell ref="A59:B59"/>
    <mergeCell ref="D59:E59"/>
    <mergeCell ref="D55:E55"/>
    <mergeCell ref="D57:E57"/>
    <mergeCell ref="A58:E58"/>
    <mergeCell ref="A16:J31"/>
    <mergeCell ref="H40:J40"/>
    <mergeCell ref="D40:G40"/>
    <mergeCell ref="A39:J39"/>
    <mergeCell ref="A49:J49"/>
    <mergeCell ref="A40:C40"/>
    <mergeCell ref="A37:J37"/>
    <mergeCell ref="A38:G38"/>
    <mergeCell ref="A32:B32"/>
    <mergeCell ref="A35:B35"/>
    <mergeCell ref="H38:I38"/>
    <mergeCell ref="C32:J32"/>
    <mergeCell ref="A33:J33"/>
    <mergeCell ref="A34:J34"/>
    <mergeCell ref="C35:J35"/>
    <mergeCell ref="A36:J36"/>
    <mergeCell ref="D41:E41"/>
    <mergeCell ref="D42:E42"/>
    <mergeCell ref="D43:E43"/>
    <mergeCell ref="D44:E44"/>
    <mergeCell ref="D45:E45"/>
    <mergeCell ref="D52:J52"/>
    <mergeCell ref="A50:A51"/>
    <mergeCell ref="D46:E46"/>
    <mergeCell ref="D47:E47"/>
    <mergeCell ref="D48:E48"/>
    <mergeCell ref="D50:E50"/>
    <mergeCell ref="D51:E51"/>
  </mergeCells>
  <conditionalFormatting sqref="A59">
    <cfRule type="cellIs" dxfId="16" priority="1" operator="equal">
      <formula>0</formula>
    </cfRule>
  </conditionalFormatting>
  <printOptions horizontalCentered="1"/>
  <pageMargins left="0.25" right="0.25" top="0.35416666666666669" bottom="0.25" header="0.25" footer="0"/>
  <pageSetup orientation="portrait" r:id="rId1"/>
  <headerFooter>
    <oddFooter>&amp;RRevised date: 1/17/19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64"/>
  <sheetViews>
    <sheetView zoomScaleNormal="100" zoomScaleSheetLayoutView="100" workbookViewId="0">
      <selection activeCell="A18" sqref="A18:I55"/>
    </sheetView>
  </sheetViews>
  <sheetFormatPr defaultColWidth="9.140625" defaultRowHeight="15" x14ac:dyDescent="0.2"/>
  <cols>
    <col min="1" max="1" width="14.5703125" style="7" customWidth="1"/>
    <col min="2" max="2" width="11" style="7" customWidth="1"/>
    <col min="3" max="8" width="10" style="7" customWidth="1"/>
    <col min="9" max="9" width="18" style="3" customWidth="1"/>
    <col min="10" max="16384" width="9.140625" style="3"/>
  </cols>
  <sheetData>
    <row r="1" spans="1:12" ht="12" customHeight="1" x14ac:dyDescent="0.2">
      <c r="A1" s="159"/>
      <c r="B1" s="159"/>
      <c r="C1" s="159"/>
      <c r="D1" s="159"/>
      <c r="E1" s="159"/>
      <c r="F1" s="159"/>
      <c r="G1" s="159"/>
      <c r="H1" s="159"/>
      <c r="I1" s="159"/>
    </row>
    <row r="2" spans="1:12" ht="12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</row>
    <row r="3" spans="1:12" ht="12" customHeight="1" x14ac:dyDescent="0.2">
      <c r="A3" s="159"/>
      <c r="B3" s="159"/>
      <c r="C3" s="159"/>
      <c r="D3" s="159"/>
      <c r="E3" s="159"/>
      <c r="F3" s="159"/>
      <c r="G3" s="159"/>
      <c r="H3" s="159"/>
      <c r="I3" s="159"/>
    </row>
    <row r="4" spans="1:12" ht="12" customHeight="1" x14ac:dyDescent="0.2">
      <c r="A4" s="159"/>
      <c r="B4" s="159"/>
      <c r="C4" s="159"/>
      <c r="D4" s="159"/>
      <c r="E4" s="159"/>
      <c r="F4" s="159"/>
      <c r="G4" s="159"/>
      <c r="H4" s="159"/>
      <c r="I4" s="159"/>
    </row>
    <row r="5" spans="1:12" ht="12" customHeight="1" x14ac:dyDescent="0.2">
      <c r="A5" s="165" t="s">
        <v>33</v>
      </c>
      <c r="B5" s="165"/>
      <c r="C5" s="165"/>
      <c r="D5" s="165"/>
      <c r="E5" s="165"/>
      <c r="F5" s="165"/>
      <c r="G5" s="165"/>
      <c r="H5" s="165"/>
      <c r="I5" s="165"/>
      <c r="J5" s="116"/>
      <c r="K5" s="116"/>
      <c r="L5" s="116"/>
    </row>
    <row r="6" spans="1:12" ht="12" customHeight="1" x14ac:dyDescent="0.2">
      <c r="A6" s="164" t="s">
        <v>34</v>
      </c>
      <c r="B6" s="164"/>
      <c r="C6" s="164"/>
      <c r="D6" s="164"/>
      <c r="E6" s="164"/>
      <c r="F6" s="164"/>
      <c r="G6" s="164"/>
      <c r="H6" s="164"/>
      <c r="I6" s="164"/>
      <c r="J6" s="117"/>
      <c r="K6" s="117"/>
      <c r="L6" s="117"/>
    </row>
    <row r="7" spans="1:12" ht="12" customHeight="1" x14ac:dyDescent="0.2">
      <c r="A7" s="164" t="s">
        <v>260</v>
      </c>
      <c r="B7" s="164"/>
      <c r="C7" s="164"/>
      <c r="D7" s="164"/>
      <c r="E7" s="164"/>
      <c r="F7" s="164"/>
      <c r="G7" s="164"/>
      <c r="H7" s="164"/>
      <c r="I7" s="164"/>
      <c r="J7" s="117"/>
      <c r="K7" s="117"/>
      <c r="L7" s="117"/>
    </row>
    <row r="8" spans="1:12" ht="12" customHeight="1" x14ac:dyDescent="0.2">
      <c r="A8" s="164" t="s">
        <v>35</v>
      </c>
      <c r="B8" s="164"/>
      <c r="C8" s="164"/>
      <c r="D8" s="164"/>
      <c r="E8" s="164"/>
      <c r="F8" s="164"/>
      <c r="G8" s="164"/>
      <c r="H8" s="164"/>
      <c r="I8" s="164"/>
      <c r="J8" s="117"/>
      <c r="K8" s="117"/>
      <c r="L8" s="117"/>
    </row>
    <row r="9" spans="1:12" ht="12.75" customHeight="1" x14ac:dyDescent="0.2">
      <c r="A9" s="159" t="s">
        <v>10</v>
      </c>
      <c r="B9" s="159"/>
      <c r="C9" s="159"/>
      <c r="D9" s="159"/>
      <c r="E9" s="159"/>
      <c r="F9" s="159"/>
      <c r="G9" s="159"/>
      <c r="H9" s="159"/>
      <c r="I9" s="159"/>
    </row>
    <row r="10" spans="1:12" ht="12.75" customHeight="1" x14ac:dyDescent="0.2">
      <c r="A10" s="159"/>
      <c r="B10" s="159"/>
      <c r="C10" s="159"/>
      <c r="D10" s="159"/>
      <c r="E10" s="159"/>
      <c r="F10" s="159"/>
      <c r="G10" s="159"/>
      <c r="H10" s="159"/>
      <c r="I10" s="159"/>
    </row>
    <row r="11" spans="1:12" ht="12.75" customHeight="1" x14ac:dyDescent="0.2">
      <c r="A11" s="115" t="s">
        <v>31</v>
      </c>
      <c r="B11" s="166">
        <f>'Daily Report Page 1'!B11:F11</f>
        <v>0</v>
      </c>
      <c r="C11" s="166"/>
      <c r="D11" s="166"/>
      <c r="E11" s="166"/>
      <c r="F11" s="153" t="s">
        <v>221</v>
      </c>
      <c r="G11" s="153"/>
      <c r="H11" s="167">
        <f>'Daily Report Page 1'!$I$11</f>
        <v>0</v>
      </c>
      <c r="I11" s="167"/>
    </row>
    <row r="12" spans="1:12" ht="12.75" customHeight="1" x14ac:dyDescent="0.2">
      <c r="A12" s="115" t="s">
        <v>30</v>
      </c>
      <c r="B12" s="169">
        <f>'Daily Report Page 1'!B12:F12</f>
        <v>0</v>
      </c>
      <c r="C12" s="169"/>
      <c r="D12" s="169"/>
      <c r="E12" s="169"/>
      <c r="F12" s="144" t="s">
        <v>25</v>
      </c>
      <c r="G12" s="144"/>
      <c r="H12" s="170">
        <f>'Daily Report Page 1'!$I$12</f>
        <v>0</v>
      </c>
      <c r="I12" s="170"/>
    </row>
    <row r="13" spans="1:12" ht="12.75" customHeight="1" x14ac:dyDescent="0.2">
      <c r="A13" s="115" t="s">
        <v>24</v>
      </c>
      <c r="B13" s="171">
        <f>'Daily Report Page 1'!B13:F13</f>
        <v>0</v>
      </c>
      <c r="C13" s="171"/>
      <c r="D13" s="171"/>
      <c r="E13" s="171"/>
      <c r="F13" s="144" t="s">
        <v>12</v>
      </c>
      <c r="G13" s="144"/>
      <c r="H13" s="172">
        <f>'Daily Report Page 1'!$I$13</f>
        <v>0</v>
      </c>
      <c r="I13" s="172"/>
    </row>
    <row r="14" spans="1:12" ht="12.75" customHeight="1" x14ac:dyDescent="0.2">
      <c r="A14" s="154"/>
      <c r="B14" s="154"/>
      <c r="C14" s="154"/>
      <c r="D14" s="154"/>
      <c r="E14" s="154"/>
      <c r="F14" s="144" t="s">
        <v>11</v>
      </c>
      <c r="G14" s="144"/>
      <c r="H14" s="170">
        <f>'Daily Report Page 1'!$I$14</f>
        <v>0</v>
      </c>
      <c r="I14" s="170"/>
    </row>
    <row r="15" spans="1:12" ht="12.75" customHeight="1" x14ac:dyDescent="0.2">
      <c r="A15" s="152" t="s">
        <v>9</v>
      </c>
      <c r="B15" s="152"/>
      <c r="C15" s="152"/>
      <c r="D15" s="152"/>
      <c r="E15" s="152"/>
      <c r="F15" s="152"/>
      <c r="G15" s="152"/>
      <c r="H15" s="152"/>
      <c r="I15" s="152"/>
    </row>
    <row r="16" spans="1:12" ht="12.75" customHeight="1" x14ac:dyDescent="0.2">
      <c r="A16" s="141"/>
      <c r="B16" s="141"/>
      <c r="C16" s="141"/>
      <c r="D16" s="141"/>
      <c r="E16" s="141"/>
      <c r="F16" s="141"/>
      <c r="G16" s="141"/>
      <c r="H16" s="141"/>
      <c r="I16" s="141"/>
    </row>
    <row r="17" spans="1:9" ht="12.75" x14ac:dyDescent="0.2">
      <c r="A17" s="168" t="s">
        <v>27</v>
      </c>
      <c r="B17" s="168"/>
      <c r="C17" s="168"/>
      <c r="D17" s="168"/>
      <c r="E17" s="168"/>
      <c r="F17" s="168"/>
      <c r="G17" s="168"/>
      <c r="H17" s="168"/>
      <c r="I17" s="168"/>
    </row>
    <row r="18" spans="1:9" ht="12.75" x14ac:dyDescent="0.2">
      <c r="A18" s="131"/>
      <c r="B18" s="132"/>
      <c r="C18" s="132"/>
      <c r="D18" s="132"/>
      <c r="E18" s="132"/>
      <c r="F18" s="132"/>
      <c r="G18" s="132"/>
      <c r="H18" s="132"/>
      <c r="I18" s="133"/>
    </row>
    <row r="19" spans="1:9" ht="12.75" x14ac:dyDescent="0.2">
      <c r="A19" s="134"/>
      <c r="B19" s="135"/>
      <c r="C19" s="135"/>
      <c r="D19" s="135"/>
      <c r="E19" s="135"/>
      <c r="F19" s="135"/>
      <c r="G19" s="135"/>
      <c r="H19" s="135"/>
      <c r="I19" s="136"/>
    </row>
    <row r="20" spans="1:9" ht="12.75" x14ac:dyDescent="0.2">
      <c r="A20" s="134"/>
      <c r="B20" s="135"/>
      <c r="C20" s="135"/>
      <c r="D20" s="135"/>
      <c r="E20" s="135"/>
      <c r="F20" s="135"/>
      <c r="G20" s="135"/>
      <c r="H20" s="135"/>
      <c r="I20" s="136"/>
    </row>
    <row r="21" spans="1:9" ht="12.75" x14ac:dyDescent="0.2">
      <c r="A21" s="134"/>
      <c r="B21" s="135"/>
      <c r="C21" s="135"/>
      <c r="D21" s="135"/>
      <c r="E21" s="135"/>
      <c r="F21" s="135"/>
      <c r="G21" s="135"/>
      <c r="H21" s="135"/>
      <c r="I21" s="136"/>
    </row>
    <row r="22" spans="1:9" ht="12.75" x14ac:dyDescent="0.2">
      <c r="A22" s="134"/>
      <c r="B22" s="135"/>
      <c r="C22" s="135"/>
      <c r="D22" s="135"/>
      <c r="E22" s="135"/>
      <c r="F22" s="135"/>
      <c r="G22" s="135"/>
      <c r="H22" s="135"/>
      <c r="I22" s="136"/>
    </row>
    <row r="23" spans="1:9" ht="12.75" x14ac:dyDescent="0.2">
      <c r="A23" s="134"/>
      <c r="B23" s="135"/>
      <c r="C23" s="135"/>
      <c r="D23" s="135"/>
      <c r="E23" s="135"/>
      <c r="F23" s="135"/>
      <c r="G23" s="135"/>
      <c r="H23" s="135"/>
      <c r="I23" s="136"/>
    </row>
    <row r="24" spans="1:9" ht="12.75" x14ac:dyDescent="0.2">
      <c r="A24" s="134"/>
      <c r="B24" s="135"/>
      <c r="C24" s="135"/>
      <c r="D24" s="135"/>
      <c r="E24" s="135"/>
      <c r="F24" s="135"/>
      <c r="G24" s="135"/>
      <c r="H24" s="135"/>
      <c r="I24" s="136"/>
    </row>
    <row r="25" spans="1:9" ht="12.75" x14ac:dyDescent="0.2">
      <c r="A25" s="134"/>
      <c r="B25" s="135"/>
      <c r="C25" s="135"/>
      <c r="D25" s="135"/>
      <c r="E25" s="135"/>
      <c r="F25" s="135"/>
      <c r="G25" s="135"/>
      <c r="H25" s="135"/>
      <c r="I25" s="136"/>
    </row>
    <row r="26" spans="1:9" ht="12.75" x14ac:dyDescent="0.2">
      <c r="A26" s="134"/>
      <c r="B26" s="135"/>
      <c r="C26" s="135"/>
      <c r="D26" s="135"/>
      <c r="E26" s="135"/>
      <c r="F26" s="135"/>
      <c r="G26" s="135"/>
      <c r="H26" s="135"/>
      <c r="I26" s="136"/>
    </row>
    <row r="27" spans="1:9" ht="12.75" x14ac:dyDescent="0.2">
      <c r="A27" s="134"/>
      <c r="B27" s="135"/>
      <c r="C27" s="135"/>
      <c r="D27" s="135"/>
      <c r="E27" s="135"/>
      <c r="F27" s="135"/>
      <c r="G27" s="135"/>
      <c r="H27" s="135"/>
      <c r="I27" s="136"/>
    </row>
    <row r="28" spans="1:9" ht="12.75" x14ac:dyDescent="0.2">
      <c r="A28" s="134"/>
      <c r="B28" s="135"/>
      <c r="C28" s="135"/>
      <c r="D28" s="135"/>
      <c r="E28" s="135"/>
      <c r="F28" s="135"/>
      <c r="G28" s="135"/>
      <c r="H28" s="135"/>
      <c r="I28" s="136"/>
    </row>
    <row r="29" spans="1:9" ht="12.75" x14ac:dyDescent="0.2">
      <c r="A29" s="134"/>
      <c r="B29" s="135"/>
      <c r="C29" s="135"/>
      <c r="D29" s="135"/>
      <c r="E29" s="135"/>
      <c r="F29" s="135"/>
      <c r="G29" s="135"/>
      <c r="H29" s="135"/>
      <c r="I29" s="136"/>
    </row>
    <row r="30" spans="1:9" ht="12.75" x14ac:dyDescent="0.2">
      <c r="A30" s="134"/>
      <c r="B30" s="135"/>
      <c r="C30" s="135"/>
      <c r="D30" s="135"/>
      <c r="E30" s="135"/>
      <c r="F30" s="135"/>
      <c r="G30" s="135"/>
      <c r="H30" s="135"/>
      <c r="I30" s="136"/>
    </row>
    <row r="31" spans="1:9" ht="12.75" x14ac:dyDescent="0.2">
      <c r="A31" s="134"/>
      <c r="B31" s="135"/>
      <c r="C31" s="135"/>
      <c r="D31" s="135"/>
      <c r="E31" s="135"/>
      <c r="F31" s="135"/>
      <c r="G31" s="135"/>
      <c r="H31" s="135"/>
      <c r="I31" s="136"/>
    </row>
    <row r="32" spans="1:9" ht="12.75" x14ac:dyDescent="0.2">
      <c r="A32" s="134"/>
      <c r="B32" s="135"/>
      <c r="C32" s="135"/>
      <c r="D32" s="135"/>
      <c r="E32" s="135"/>
      <c r="F32" s="135"/>
      <c r="G32" s="135"/>
      <c r="H32" s="135"/>
      <c r="I32" s="136"/>
    </row>
    <row r="33" spans="1:9" ht="12.75" x14ac:dyDescent="0.2">
      <c r="A33" s="134"/>
      <c r="B33" s="135"/>
      <c r="C33" s="135"/>
      <c r="D33" s="135"/>
      <c r="E33" s="135"/>
      <c r="F33" s="135"/>
      <c r="G33" s="135"/>
      <c r="H33" s="135"/>
      <c r="I33" s="136"/>
    </row>
    <row r="34" spans="1:9" ht="12.75" x14ac:dyDescent="0.2">
      <c r="A34" s="134"/>
      <c r="B34" s="135"/>
      <c r="C34" s="135"/>
      <c r="D34" s="135"/>
      <c r="E34" s="135"/>
      <c r="F34" s="135"/>
      <c r="G34" s="135"/>
      <c r="H34" s="135"/>
      <c r="I34" s="136"/>
    </row>
    <row r="35" spans="1:9" ht="12.75" x14ac:dyDescent="0.2">
      <c r="A35" s="134"/>
      <c r="B35" s="135"/>
      <c r="C35" s="135"/>
      <c r="D35" s="135"/>
      <c r="E35" s="135"/>
      <c r="F35" s="135"/>
      <c r="G35" s="135"/>
      <c r="H35" s="135"/>
      <c r="I35" s="136"/>
    </row>
    <row r="36" spans="1:9" ht="12.75" x14ac:dyDescent="0.2">
      <c r="A36" s="134"/>
      <c r="B36" s="135"/>
      <c r="C36" s="135"/>
      <c r="D36" s="135"/>
      <c r="E36" s="135"/>
      <c r="F36" s="135"/>
      <c r="G36" s="135"/>
      <c r="H36" s="135"/>
      <c r="I36" s="136"/>
    </row>
    <row r="37" spans="1:9" ht="12.75" x14ac:dyDescent="0.2">
      <c r="A37" s="134"/>
      <c r="B37" s="135"/>
      <c r="C37" s="135"/>
      <c r="D37" s="135"/>
      <c r="E37" s="135"/>
      <c r="F37" s="135"/>
      <c r="G37" s="135"/>
      <c r="H37" s="135"/>
      <c r="I37" s="136"/>
    </row>
    <row r="38" spans="1:9" ht="12.75" x14ac:dyDescent="0.2">
      <c r="A38" s="134"/>
      <c r="B38" s="135"/>
      <c r="C38" s="135"/>
      <c r="D38" s="135"/>
      <c r="E38" s="135"/>
      <c r="F38" s="135"/>
      <c r="G38" s="135"/>
      <c r="H38" s="135"/>
      <c r="I38" s="136"/>
    </row>
    <row r="39" spans="1:9" ht="12.75" x14ac:dyDescent="0.2">
      <c r="A39" s="134"/>
      <c r="B39" s="135"/>
      <c r="C39" s="135"/>
      <c r="D39" s="135"/>
      <c r="E39" s="135"/>
      <c r="F39" s="135"/>
      <c r="G39" s="135"/>
      <c r="H39" s="135"/>
      <c r="I39" s="136"/>
    </row>
    <row r="40" spans="1:9" ht="12.75" x14ac:dyDescent="0.2">
      <c r="A40" s="134"/>
      <c r="B40" s="135"/>
      <c r="C40" s="135"/>
      <c r="D40" s="135"/>
      <c r="E40" s="135"/>
      <c r="F40" s="135"/>
      <c r="G40" s="135"/>
      <c r="H40" s="135"/>
      <c r="I40" s="136"/>
    </row>
    <row r="41" spans="1:9" ht="12.75" x14ac:dyDescent="0.2">
      <c r="A41" s="134"/>
      <c r="B41" s="135"/>
      <c r="C41" s="135"/>
      <c r="D41" s="135"/>
      <c r="E41" s="135"/>
      <c r="F41" s="135"/>
      <c r="G41" s="135"/>
      <c r="H41" s="135"/>
      <c r="I41" s="136"/>
    </row>
    <row r="42" spans="1:9" ht="12.75" x14ac:dyDescent="0.2">
      <c r="A42" s="134"/>
      <c r="B42" s="135"/>
      <c r="C42" s="135"/>
      <c r="D42" s="135"/>
      <c r="E42" s="135"/>
      <c r="F42" s="135"/>
      <c r="G42" s="135"/>
      <c r="H42" s="135"/>
      <c r="I42" s="136"/>
    </row>
    <row r="43" spans="1:9" ht="12.75" x14ac:dyDescent="0.2">
      <c r="A43" s="134"/>
      <c r="B43" s="135"/>
      <c r="C43" s="135"/>
      <c r="D43" s="135"/>
      <c r="E43" s="135"/>
      <c r="F43" s="135"/>
      <c r="G43" s="135"/>
      <c r="H43" s="135"/>
      <c r="I43" s="136"/>
    </row>
    <row r="44" spans="1:9" ht="12.75" x14ac:dyDescent="0.2">
      <c r="A44" s="134"/>
      <c r="B44" s="135"/>
      <c r="C44" s="135"/>
      <c r="D44" s="135"/>
      <c r="E44" s="135"/>
      <c r="F44" s="135"/>
      <c r="G44" s="135"/>
      <c r="H44" s="135"/>
      <c r="I44" s="136"/>
    </row>
    <row r="45" spans="1:9" ht="12.75" x14ac:dyDescent="0.2">
      <c r="A45" s="134"/>
      <c r="B45" s="135"/>
      <c r="C45" s="135"/>
      <c r="D45" s="135"/>
      <c r="E45" s="135"/>
      <c r="F45" s="135"/>
      <c r="G45" s="135"/>
      <c r="H45" s="135"/>
      <c r="I45" s="136"/>
    </row>
    <row r="46" spans="1:9" ht="12.75" x14ac:dyDescent="0.2">
      <c r="A46" s="134"/>
      <c r="B46" s="135"/>
      <c r="C46" s="135"/>
      <c r="D46" s="135"/>
      <c r="E46" s="135"/>
      <c r="F46" s="135"/>
      <c r="G46" s="135"/>
      <c r="H46" s="135"/>
      <c r="I46" s="136"/>
    </row>
    <row r="47" spans="1:9" ht="12.75" x14ac:dyDescent="0.2">
      <c r="A47" s="134"/>
      <c r="B47" s="135"/>
      <c r="C47" s="135"/>
      <c r="D47" s="135"/>
      <c r="E47" s="135"/>
      <c r="F47" s="135"/>
      <c r="G47" s="135"/>
      <c r="H47" s="135"/>
      <c r="I47" s="136"/>
    </row>
    <row r="48" spans="1:9" ht="12.75" x14ac:dyDescent="0.2">
      <c r="A48" s="134"/>
      <c r="B48" s="135"/>
      <c r="C48" s="135"/>
      <c r="D48" s="135"/>
      <c r="E48" s="135"/>
      <c r="F48" s="135"/>
      <c r="G48" s="135"/>
      <c r="H48" s="135"/>
      <c r="I48" s="136"/>
    </row>
    <row r="49" spans="1:10" ht="12.75" x14ac:dyDescent="0.2">
      <c r="A49" s="134"/>
      <c r="B49" s="135"/>
      <c r="C49" s="135"/>
      <c r="D49" s="135"/>
      <c r="E49" s="135"/>
      <c r="F49" s="135"/>
      <c r="G49" s="135"/>
      <c r="H49" s="135"/>
      <c r="I49" s="136"/>
    </row>
    <row r="50" spans="1:10" ht="12.75" x14ac:dyDescent="0.2">
      <c r="A50" s="134"/>
      <c r="B50" s="135"/>
      <c r="C50" s="135"/>
      <c r="D50" s="135"/>
      <c r="E50" s="135"/>
      <c r="F50" s="135"/>
      <c r="G50" s="135"/>
      <c r="H50" s="135"/>
      <c r="I50" s="136"/>
    </row>
    <row r="51" spans="1:10" ht="12.75" x14ac:dyDescent="0.2">
      <c r="A51" s="134"/>
      <c r="B51" s="135"/>
      <c r="C51" s="135"/>
      <c r="D51" s="135"/>
      <c r="E51" s="135"/>
      <c r="F51" s="135"/>
      <c r="G51" s="135"/>
      <c r="H51" s="135"/>
      <c r="I51" s="136"/>
    </row>
    <row r="52" spans="1:10" ht="12.75" x14ac:dyDescent="0.2">
      <c r="A52" s="134"/>
      <c r="B52" s="135"/>
      <c r="C52" s="135"/>
      <c r="D52" s="135"/>
      <c r="E52" s="135"/>
      <c r="F52" s="135"/>
      <c r="G52" s="135"/>
      <c r="H52" s="135"/>
      <c r="I52" s="136"/>
    </row>
    <row r="53" spans="1:10" ht="12.75" x14ac:dyDescent="0.2">
      <c r="A53" s="134"/>
      <c r="B53" s="135"/>
      <c r="C53" s="135"/>
      <c r="D53" s="135"/>
      <c r="E53" s="135"/>
      <c r="F53" s="135"/>
      <c r="G53" s="135"/>
      <c r="H53" s="135"/>
      <c r="I53" s="136"/>
    </row>
    <row r="54" spans="1:10" ht="12.75" x14ac:dyDescent="0.2">
      <c r="A54" s="134"/>
      <c r="B54" s="135"/>
      <c r="C54" s="135"/>
      <c r="D54" s="135"/>
      <c r="E54" s="135"/>
      <c r="F54" s="135"/>
      <c r="G54" s="135"/>
      <c r="H54" s="135"/>
      <c r="I54" s="136"/>
    </row>
    <row r="55" spans="1:10" ht="12.75" x14ac:dyDescent="0.2">
      <c r="A55" s="137"/>
      <c r="B55" s="138"/>
      <c r="C55" s="138"/>
      <c r="D55" s="138"/>
      <c r="E55" s="138"/>
      <c r="F55" s="138"/>
      <c r="G55" s="138"/>
      <c r="H55" s="138"/>
      <c r="I55" s="139"/>
    </row>
    <row r="56" spans="1:10" ht="12.75" x14ac:dyDescent="0.2">
      <c r="A56" s="143"/>
      <c r="B56" s="143"/>
      <c r="C56" s="143"/>
      <c r="D56" s="143"/>
      <c r="E56" s="143"/>
      <c r="F56" s="143"/>
      <c r="G56" s="143"/>
      <c r="H56" s="143"/>
      <c r="I56" s="143"/>
    </row>
    <row r="57" spans="1:10" ht="12.75" x14ac:dyDescent="0.2">
      <c r="A57" s="141"/>
      <c r="B57" s="141"/>
      <c r="C57" s="141"/>
      <c r="D57" s="141"/>
      <c r="E57" s="141"/>
      <c r="F57" s="141"/>
      <c r="G57" s="141"/>
      <c r="H57" s="141"/>
      <c r="I57" s="141"/>
    </row>
    <row r="58" spans="1:10" ht="15" customHeight="1" x14ac:dyDescent="0.2">
      <c r="A58" s="12"/>
      <c r="B58" s="130"/>
      <c r="C58" s="130"/>
      <c r="D58" s="130"/>
      <c r="E58" s="128"/>
      <c r="F58" s="128"/>
      <c r="G58" s="173"/>
      <c r="H58" s="173"/>
      <c r="I58" s="173"/>
    </row>
    <row r="59" spans="1:10" ht="12.75" x14ac:dyDescent="0.2">
      <c r="A59" s="130"/>
      <c r="B59" s="130"/>
      <c r="C59" s="130"/>
      <c r="D59" s="130"/>
      <c r="E59" s="130"/>
      <c r="F59" s="130"/>
      <c r="G59" s="130"/>
      <c r="H59" s="130"/>
      <c r="I59" s="130"/>
    </row>
    <row r="60" spans="1:10" ht="12.75" x14ac:dyDescent="0.2">
      <c r="A60" s="141"/>
      <c r="B60" s="141"/>
      <c r="C60" s="141"/>
      <c r="D60" s="141"/>
      <c r="E60" s="141"/>
      <c r="F60" s="141"/>
      <c r="G60" s="141"/>
      <c r="H60" s="141"/>
      <c r="I60" s="141"/>
      <c r="J60" s="4"/>
    </row>
    <row r="61" spans="1:10" ht="12.75" x14ac:dyDescent="0.2">
      <c r="A61" s="141"/>
      <c r="B61" s="141"/>
      <c r="C61" s="141"/>
      <c r="D61" s="141"/>
      <c r="E61" s="141"/>
      <c r="F61" s="141"/>
      <c r="G61" s="141"/>
      <c r="H61" s="141"/>
      <c r="I61" s="141"/>
    </row>
    <row r="62" spans="1:10" ht="12.75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ht="12.75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ht="12.75" x14ac:dyDescent="0.2">
      <c r="A64" s="4"/>
      <c r="B64" s="4"/>
      <c r="C64" s="4"/>
      <c r="D64" s="4"/>
      <c r="E64" s="4"/>
      <c r="F64" s="4"/>
      <c r="G64" s="4"/>
      <c r="H64" s="4"/>
      <c r="I64" s="4"/>
    </row>
  </sheetData>
  <sheetProtection algorithmName="SHA-512" hashValue="tJFe8l+Pq16iov1PKT4npPUbKrLDKT1l5vnmHDj+v6/RNzfAu2zm7NE+ovmeh0D+TcUVCfSTxmIm18c07WDLeQ==" saltValue="O5Wpdmbi+YG6Wjx0a+JiFA==" spinCount="100000" sheet="1" selectLockedCells="1"/>
  <mergeCells count="32">
    <mergeCell ref="A61:I61"/>
    <mergeCell ref="A18:I55"/>
    <mergeCell ref="A56:I57"/>
    <mergeCell ref="B58:D58"/>
    <mergeCell ref="E58:F58"/>
    <mergeCell ref="G58:I58"/>
    <mergeCell ref="A59:I60"/>
    <mergeCell ref="A17:I17"/>
    <mergeCell ref="B12:E12"/>
    <mergeCell ref="F12:G12"/>
    <mergeCell ref="H12:I12"/>
    <mergeCell ref="B13:E13"/>
    <mergeCell ref="F13:G13"/>
    <mergeCell ref="H13:I13"/>
    <mergeCell ref="A14:E14"/>
    <mergeCell ref="F14:G14"/>
    <mergeCell ref="H14:I14"/>
    <mergeCell ref="A15:I15"/>
    <mergeCell ref="A16:I16"/>
    <mergeCell ref="A7:I7"/>
    <mergeCell ref="A8:I8"/>
    <mergeCell ref="A9:I9"/>
    <mergeCell ref="A10:I10"/>
    <mergeCell ref="B11:E11"/>
    <mergeCell ref="F11:G11"/>
    <mergeCell ref="H11:I11"/>
    <mergeCell ref="A6:I6"/>
    <mergeCell ref="A1:I1"/>
    <mergeCell ref="A2:I2"/>
    <mergeCell ref="A3:I3"/>
    <mergeCell ref="A4:I4"/>
    <mergeCell ref="A5:I5"/>
  </mergeCells>
  <conditionalFormatting sqref="B11:E13">
    <cfRule type="cellIs" dxfId="15" priority="2" operator="equal">
      <formula>0</formula>
    </cfRule>
  </conditionalFormatting>
  <conditionalFormatting sqref="H11:I14">
    <cfRule type="cellIs" dxfId="14" priority="1" operator="equal">
      <formula>0</formula>
    </cfRule>
  </conditionalFormatting>
  <printOptions horizontalCentered="1"/>
  <pageMargins left="0.25" right="0.25" top="0.35416666666666669" bottom="0.25" header="0.25" footer="0"/>
  <pageSetup orientation="portrait" r:id="rId1"/>
  <headerFooter>
    <oddFooter>&amp;RRevised date: 1/17/19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57"/>
  <sheetViews>
    <sheetView zoomScaleNormal="100" zoomScaleSheetLayoutView="100" workbookViewId="0">
      <selection activeCell="D14" sqref="D14:Y14"/>
    </sheetView>
  </sheetViews>
  <sheetFormatPr defaultColWidth="8.85546875" defaultRowHeight="12.75" x14ac:dyDescent="0.2"/>
  <cols>
    <col min="1" max="1" width="4.28515625" style="87" customWidth="1"/>
    <col min="2" max="2" width="6.7109375" style="87" customWidth="1"/>
    <col min="3" max="3" width="3.7109375" style="87" customWidth="1"/>
    <col min="4" max="4" width="5.7109375" style="87" customWidth="1"/>
    <col min="5" max="5" width="5.140625" style="87" customWidth="1"/>
    <col min="6" max="6" width="3.140625" style="87" customWidth="1"/>
    <col min="7" max="7" width="6.7109375" style="87" customWidth="1"/>
    <col min="8" max="8" width="4.5703125" style="87" customWidth="1"/>
    <col min="9" max="9" width="2.5703125" style="87" customWidth="1"/>
    <col min="10" max="10" width="5" style="87" customWidth="1"/>
    <col min="11" max="11" width="3.28515625" style="87" customWidth="1"/>
    <col min="12" max="12" width="3.7109375" style="87" customWidth="1"/>
    <col min="13" max="13" width="3.140625" style="87" customWidth="1"/>
    <col min="14" max="14" width="7.140625" style="87" customWidth="1"/>
    <col min="15" max="15" width="4.28515625" style="87" customWidth="1"/>
    <col min="16" max="16" width="5" style="87" customWidth="1"/>
    <col min="17" max="17" width="3.5703125" style="87" customWidth="1"/>
    <col min="18" max="18" width="4.28515625" style="87" customWidth="1"/>
    <col min="19" max="19" width="3.42578125" style="87" customWidth="1"/>
    <col min="20" max="20" width="3.85546875" style="87" customWidth="1"/>
    <col min="21" max="21" width="2.140625" style="87" customWidth="1"/>
    <col min="22" max="22" width="3.7109375" style="87" customWidth="1"/>
    <col min="23" max="23" width="3" style="87" customWidth="1"/>
    <col min="24" max="24" width="4.28515625" style="87" customWidth="1"/>
    <col min="25" max="25" width="3" style="87" customWidth="1"/>
    <col min="26" max="16384" width="8.85546875" style="87"/>
  </cols>
  <sheetData>
    <row r="1" spans="1:25" x14ac:dyDescent="0.2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5" t="s">
        <v>112</v>
      </c>
      <c r="V1" s="186"/>
      <c r="W1" s="187"/>
      <c r="X1" s="187"/>
      <c r="Y1" s="187"/>
    </row>
    <row r="2" spans="1:25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</row>
    <row r="3" spans="1:25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</row>
    <row r="4" spans="1:25" x14ac:dyDescent="0.2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</row>
    <row r="5" spans="1:25" x14ac:dyDescent="0.2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</row>
    <row r="6" spans="1:25" ht="20.25" x14ac:dyDescent="0.3">
      <c r="A6" s="193" t="s">
        <v>113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</row>
    <row r="7" spans="1:25" x14ac:dyDescent="0.2">
      <c r="A7" s="184" t="s">
        <v>34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</row>
    <row r="8" spans="1:25" x14ac:dyDescent="0.2">
      <c r="A8" s="184" t="s">
        <v>260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5" x14ac:dyDescent="0.2">
      <c r="A9" s="184" t="s">
        <v>35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</row>
    <row r="10" spans="1:25" x14ac:dyDescent="0.2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</row>
    <row r="11" spans="1:25" ht="15.75" x14ac:dyDescent="0.25">
      <c r="A11" s="188" t="s">
        <v>114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</row>
    <row r="12" spans="1:25" ht="15.75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</row>
    <row r="13" spans="1:25" s="88" customFormat="1" ht="15" customHeight="1" x14ac:dyDescent="0.2">
      <c r="A13" s="189" t="s">
        <v>31</v>
      </c>
      <c r="B13" s="189"/>
      <c r="C13" s="189"/>
      <c r="D13" s="190">
        <f>'Daily Report Page 1'!$B$11</f>
        <v>0</v>
      </c>
      <c r="E13" s="190"/>
      <c r="F13" s="190"/>
      <c r="G13" s="190"/>
      <c r="H13" s="190"/>
      <c r="I13" s="190"/>
      <c r="J13" s="191" t="s">
        <v>30</v>
      </c>
      <c r="K13" s="191"/>
      <c r="L13" s="191"/>
      <c r="M13" s="192">
        <f>'Daily Report Page 1'!$B$12</f>
        <v>0</v>
      </c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</row>
    <row r="14" spans="1:25" s="88" customFormat="1" ht="15" customHeight="1" x14ac:dyDescent="0.2">
      <c r="A14" s="189" t="s">
        <v>115</v>
      </c>
      <c r="B14" s="189"/>
      <c r="C14" s="189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</row>
    <row r="15" spans="1:25" s="88" customFormat="1" ht="15" customHeight="1" x14ac:dyDescent="0.2">
      <c r="A15" s="189" t="s">
        <v>116</v>
      </c>
      <c r="B15" s="189"/>
      <c r="C15" s="195"/>
      <c r="D15" s="195"/>
      <c r="E15" s="199" t="s">
        <v>117</v>
      </c>
      <c r="F15" s="199"/>
      <c r="G15" s="196" t="s">
        <v>118</v>
      </c>
      <c r="H15" s="196"/>
      <c r="I15" s="197"/>
      <c r="J15" s="197"/>
      <c r="K15" s="196" t="s">
        <v>117</v>
      </c>
      <c r="L15" s="196"/>
      <c r="N15" s="196" t="s">
        <v>24</v>
      </c>
      <c r="O15" s="196"/>
      <c r="P15" s="198">
        <f>'Daily Report Page 1'!$B$13</f>
        <v>0</v>
      </c>
      <c r="Q15" s="198"/>
      <c r="R15" s="198"/>
      <c r="S15" s="198"/>
      <c r="T15" s="198"/>
      <c r="U15" s="198"/>
      <c r="V15" s="198"/>
      <c r="W15" s="198"/>
      <c r="X15" s="198"/>
      <c r="Y15" s="198"/>
    </row>
    <row r="16" spans="1:25" s="88" customFormat="1" ht="15" customHeight="1" x14ac:dyDescent="0.2">
      <c r="A16" s="189" t="s">
        <v>119</v>
      </c>
      <c r="B16" s="189"/>
      <c r="C16" s="189"/>
      <c r="D16" s="89"/>
      <c r="E16" s="202" t="s">
        <v>120</v>
      </c>
      <c r="F16" s="202"/>
      <c r="G16" s="90" t="s">
        <v>121</v>
      </c>
      <c r="H16" s="201"/>
      <c r="I16" s="201"/>
      <c r="J16" s="201"/>
      <c r="K16" s="189" t="s">
        <v>122</v>
      </c>
      <c r="L16" s="189"/>
      <c r="N16" s="200" t="s">
        <v>224</v>
      </c>
      <c r="O16" s="200"/>
      <c r="P16" s="200"/>
      <c r="Q16" s="200"/>
      <c r="R16" s="194"/>
      <c r="S16" s="194"/>
      <c r="T16" s="194"/>
      <c r="U16" s="194"/>
      <c r="V16" s="194"/>
      <c r="W16" s="194"/>
      <c r="X16" s="194"/>
      <c r="Y16" s="194"/>
    </row>
    <row r="17" spans="1:25" s="88" customFormat="1" ht="15" customHeight="1" x14ac:dyDescent="0.2">
      <c r="A17" s="189" t="s">
        <v>123</v>
      </c>
      <c r="B17" s="189"/>
      <c r="C17" s="195"/>
      <c r="D17" s="195"/>
      <c r="E17" s="203" t="s">
        <v>66</v>
      </c>
      <c r="F17" s="203"/>
      <c r="G17" s="91" t="s">
        <v>124</v>
      </c>
      <c r="H17" s="197"/>
      <c r="I17" s="197"/>
      <c r="J17" s="189" t="s">
        <v>125</v>
      </c>
      <c r="K17" s="189"/>
      <c r="L17" s="189"/>
      <c r="N17" s="189" t="s">
        <v>126</v>
      </c>
      <c r="O17" s="189"/>
      <c r="P17" s="189"/>
      <c r="Q17" s="194"/>
      <c r="R17" s="194"/>
      <c r="S17" s="194"/>
      <c r="T17" s="194"/>
      <c r="U17" s="194"/>
      <c r="V17" s="194"/>
      <c r="W17" s="194"/>
      <c r="X17" s="194"/>
      <c r="Y17" s="194"/>
    </row>
    <row r="18" spans="1:25" s="88" customFormat="1" ht="15" customHeight="1" x14ac:dyDescent="0.2">
      <c r="A18" s="189" t="s">
        <v>127</v>
      </c>
      <c r="B18" s="189"/>
      <c r="C18" s="197"/>
      <c r="D18" s="197"/>
      <c r="E18" s="204" t="s">
        <v>128</v>
      </c>
      <c r="F18" s="204"/>
      <c r="G18" s="191"/>
      <c r="H18" s="191"/>
      <c r="I18" s="191"/>
      <c r="J18" s="191"/>
      <c r="K18" s="191"/>
      <c r="L18" s="191"/>
      <c r="M18" s="191"/>
      <c r="N18" s="200" t="s">
        <v>129</v>
      </c>
      <c r="O18" s="200"/>
      <c r="P18" s="200"/>
      <c r="Q18" s="194"/>
      <c r="R18" s="194"/>
      <c r="S18" s="194"/>
      <c r="T18" s="194"/>
      <c r="U18" s="194"/>
      <c r="V18" s="194"/>
      <c r="W18" s="194"/>
      <c r="X18" s="194"/>
      <c r="Y18" s="194"/>
    </row>
    <row r="19" spans="1:25" s="88" customFormat="1" ht="15" customHeight="1" x14ac:dyDescent="0.2">
      <c r="A19" s="189" t="s">
        <v>130</v>
      </c>
      <c r="B19" s="189"/>
      <c r="C19" s="208"/>
      <c r="D19" s="208"/>
      <c r="E19" s="189" t="s">
        <v>131</v>
      </c>
      <c r="F19" s="189"/>
      <c r="G19" s="189"/>
      <c r="H19" s="191"/>
      <c r="I19" s="191"/>
      <c r="J19" s="191"/>
      <c r="K19" s="191"/>
      <c r="L19" s="191"/>
      <c r="M19" s="191"/>
      <c r="N19" s="189" t="s">
        <v>132</v>
      </c>
      <c r="O19" s="189"/>
      <c r="P19" s="189"/>
      <c r="Q19" s="209"/>
      <c r="R19" s="209"/>
      <c r="S19" s="209"/>
      <c r="T19" s="209"/>
      <c r="U19" s="209"/>
      <c r="V19" s="209"/>
      <c r="W19" s="209"/>
      <c r="X19" s="209"/>
      <c r="Y19" s="209"/>
    </row>
    <row r="20" spans="1:25" s="88" customFormat="1" ht="15" customHeight="1" x14ac:dyDescent="0.2">
      <c r="A20" s="189" t="s">
        <v>133</v>
      </c>
      <c r="B20" s="189"/>
      <c r="C20" s="197"/>
      <c r="D20" s="197"/>
      <c r="E20" s="189" t="s">
        <v>122</v>
      </c>
      <c r="F20" s="189"/>
      <c r="G20" s="189"/>
      <c r="H20" s="210"/>
      <c r="I20" s="210"/>
      <c r="J20" s="210"/>
      <c r="K20" s="210"/>
      <c r="L20" s="210"/>
      <c r="M20" s="92" t="s">
        <v>134</v>
      </c>
      <c r="N20" s="189" t="s">
        <v>135</v>
      </c>
      <c r="O20" s="189"/>
      <c r="P20" s="189"/>
      <c r="Q20" s="197"/>
      <c r="R20" s="197"/>
      <c r="S20" s="197"/>
      <c r="T20" s="197"/>
      <c r="U20" s="196" t="s">
        <v>136</v>
      </c>
      <c r="V20" s="196"/>
      <c r="W20" s="196"/>
      <c r="X20" s="196"/>
      <c r="Y20" s="196"/>
    </row>
    <row r="21" spans="1:25" s="88" customFormat="1" ht="15" customHeight="1" x14ac:dyDescent="0.2">
      <c r="A21" s="189" t="s">
        <v>137</v>
      </c>
      <c r="B21" s="189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92" t="s">
        <v>138</v>
      </c>
      <c r="N21" s="189" t="s">
        <v>139</v>
      </c>
      <c r="O21" s="189"/>
      <c r="P21" s="189"/>
      <c r="Q21" s="197"/>
      <c r="R21" s="197"/>
      <c r="S21" s="197"/>
      <c r="T21" s="197"/>
      <c r="U21" s="200" t="s">
        <v>136</v>
      </c>
      <c r="V21" s="200"/>
      <c r="W21" s="200"/>
      <c r="X21" s="200"/>
      <c r="Y21" s="200"/>
    </row>
    <row r="22" spans="1:25" s="88" customFormat="1" ht="15" customHeight="1" x14ac:dyDescent="0.2">
      <c r="A22" s="244" t="s">
        <v>253</v>
      </c>
      <c r="B22" s="244"/>
      <c r="C22" s="244"/>
      <c r="D22" s="244"/>
      <c r="E22" s="209"/>
      <c r="F22" s="209"/>
      <c r="G22" s="209"/>
      <c r="H22" s="209"/>
      <c r="I22" s="209"/>
      <c r="J22" s="209"/>
      <c r="K22" s="209"/>
      <c r="L22" s="209"/>
      <c r="N22" s="189" t="s">
        <v>140</v>
      </c>
      <c r="O22" s="189"/>
      <c r="P22" s="206"/>
      <c r="Q22" s="206"/>
      <c r="R22" s="206"/>
      <c r="S22" s="206"/>
      <c r="T22" s="206"/>
      <c r="U22" s="207" t="s">
        <v>141</v>
      </c>
      <c r="V22" s="207"/>
      <c r="W22" s="207"/>
      <c r="X22" s="207"/>
      <c r="Y22" s="207"/>
    </row>
    <row r="23" spans="1:25" s="88" customFormat="1" ht="15" customHeight="1" x14ac:dyDescent="0.2">
      <c r="A23" s="189" t="s">
        <v>11</v>
      </c>
      <c r="B23" s="189"/>
      <c r="C23" s="211">
        <f>'Daily Report Page 1'!$I$14</f>
        <v>0</v>
      </c>
      <c r="D23" s="211"/>
      <c r="E23" s="211"/>
      <c r="F23" s="211"/>
      <c r="G23" s="211"/>
      <c r="H23" s="211"/>
      <c r="I23" s="211"/>
      <c r="J23" s="211"/>
      <c r="K23" s="211"/>
      <c r="L23" s="211"/>
      <c r="N23" s="189" t="s">
        <v>142</v>
      </c>
      <c r="O23" s="189"/>
      <c r="P23" s="212"/>
      <c r="Q23" s="212"/>
      <c r="R23" s="212"/>
      <c r="S23" s="212"/>
      <c r="T23" s="212"/>
      <c r="U23" s="207"/>
      <c r="V23" s="207"/>
      <c r="W23" s="207"/>
      <c r="X23" s="207"/>
      <c r="Y23" s="207"/>
    </row>
    <row r="24" spans="1:25" s="88" customFormat="1" ht="15" customHeight="1" x14ac:dyDescent="0.2">
      <c r="A24" s="189" t="s">
        <v>143</v>
      </c>
      <c r="B24" s="189"/>
      <c r="C24" s="198">
        <f>'Daily Report Page 1'!$G$55</f>
        <v>0</v>
      </c>
      <c r="D24" s="198"/>
      <c r="E24" s="198"/>
      <c r="F24" s="198"/>
      <c r="G24" s="198"/>
      <c r="H24" s="198"/>
      <c r="I24" s="198"/>
      <c r="J24" s="198"/>
      <c r="K24" s="198"/>
      <c r="L24" s="198"/>
      <c r="N24" s="189" t="s">
        <v>144</v>
      </c>
      <c r="O24" s="189"/>
      <c r="P24" s="205">
        <f>P23-P22</f>
        <v>0</v>
      </c>
      <c r="Q24" s="205"/>
      <c r="R24" s="205"/>
      <c r="S24" s="205"/>
      <c r="T24" s="205"/>
      <c r="U24" s="200" t="s">
        <v>145</v>
      </c>
      <c r="V24" s="200"/>
      <c r="W24" s="200"/>
      <c r="X24" s="200"/>
      <c r="Y24" s="200"/>
    </row>
    <row r="25" spans="1:25" s="88" customFormat="1" ht="15" customHeight="1" x14ac:dyDescent="0.2">
      <c r="A25" s="189" t="s">
        <v>250</v>
      </c>
      <c r="B25" s="18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</row>
    <row r="26" spans="1:25" ht="18" customHeight="1" x14ac:dyDescent="0.2">
      <c r="A26" s="217" t="s">
        <v>146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</row>
    <row r="27" spans="1:25" ht="9" customHeight="1" x14ac:dyDescent="0.2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</row>
    <row r="28" spans="1:25" x14ac:dyDescent="0.2">
      <c r="A28" s="213" t="s">
        <v>147</v>
      </c>
      <c r="B28" s="213"/>
      <c r="C28" s="213"/>
      <c r="D28" s="214"/>
      <c r="E28" s="93"/>
      <c r="F28" s="119"/>
      <c r="G28" s="215"/>
      <c r="H28" s="215"/>
      <c r="I28" s="213" t="s">
        <v>148</v>
      </c>
      <c r="J28" s="214"/>
      <c r="K28" s="93"/>
      <c r="L28" s="216"/>
      <c r="M28" s="184"/>
      <c r="N28" s="213" t="s">
        <v>149</v>
      </c>
      <c r="O28" s="213"/>
      <c r="P28" s="93"/>
      <c r="Q28" s="216"/>
      <c r="R28" s="215"/>
      <c r="S28" s="213" t="s">
        <v>150</v>
      </c>
      <c r="T28" s="213"/>
      <c r="U28" s="214"/>
      <c r="V28" s="93"/>
      <c r="W28" s="216"/>
      <c r="X28" s="184"/>
      <c r="Y28" s="184"/>
    </row>
    <row r="29" spans="1:25" x14ac:dyDescent="0.2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</row>
    <row r="30" spans="1:25" x14ac:dyDescent="0.2">
      <c r="A30" s="213" t="s">
        <v>151</v>
      </c>
      <c r="B30" s="213"/>
      <c r="C30" s="213"/>
      <c r="D30" s="214"/>
      <c r="E30" s="93"/>
      <c r="F30" s="119"/>
      <c r="G30" s="215"/>
      <c r="H30" s="215"/>
      <c r="I30" s="213" t="s">
        <v>152</v>
      </c>
      <c r="J30" s="214"/>
      <c r="K30" s="93"/>
      <c r="L30" s="216"/>
      <c r="M30" s="184"/>
      <c r="N30" s="213" t="s">
        <v>153</v>
      </c>
      <c r="O30" s="213"/>
      <c r="P30" s="93"/>
      <c r="Q30" s="216"/>
      <c r="R30" s="215"/>
      <c r="S30" s="215"/>
      <c r="T30" s="215"/>
      <c r="U30" s="215"/>
      <c r="V30" s="215"/>
      <c r="W30" s="215"/>
      <c r="X30" s="215"/>
      <c r="Y30" s="215"/>
    </row>
    <row r="31" spans="1:25" x14ac:dyDescent="0.2">
      <c r="A31" s="123"/>
      <c r="B31" s="123"/>
      <c r="C31" s="123"/>
      <c r="D31" s="123"/>
      <c r="E31" s="123"/>
      <c r="F31" s="123"/>
      <c r="G31" s="124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</row>
    <row r="32" spans="1:25" ht="12.75" customHeight="1" x14ac:dyDescent="0.2">
      <c r="A32" s="174" t="s">
        <v>154</v>
      </c>
      <c r="B32" s="175"/>
      <c r="C32" s="174" t="s">
        <v>155</v>
      </c>
      <c r="D32" s="175"/>
      <c r="E32" s="174" t="s">
        <v>156</v>
      </c>
      <c r="F32" s="175"/>
      <c r="G32" s="120" t="s">
        <v>252</v>
      </c>
      <c r="H32" s="174" t="s">
        <v>157</v>
      </c>
      <c r="I32" s="175"/>
      <c r="J32" s="174" t="s">
        <v>158</v>
      </c>
      <c r="K32" s="175"/>
      <c r="L32" s="174" t="s">
        <v>159</v>
      </c>
      <c r="M32" s="175"/>
      <c r="N32" s="174" t="s">
        <v>259</v>
      </c>
      <c r="O32" s="175"/>
      <c r="P32" s="174" t="s">
        <v>160</v>
      </c>
      <c r="Q32" s="175"/>
      <c r="R32" s="174" t="s">
        <v>161</v>
      </c>
      <c r="S32" s="175"/>
      <c r="T32" s="220" t="s">
        <v>162</v>
      </c>
      <c r="U32" s="220"/>
      <c r="V32" s="220"/>
      <c r="W32" s="220"/>
      <c r="X32" s="220"/>
      <c r="Y32" s="220"/>
    </row>
    <row r="33" spans="1:25" x14ac:dyDescent="0.2">
      <c r="A33" s="176"/>
      <c r="B33" s="177"/>
      <c r="C33" s="176"/>
      <c r="D33" s="177"/>
      <c r="E33" s="176"/>
      <c r="F33" s="177"/>
      <c r="G33" s="125" t="s">
        <v>255</v>
      </c>
      <c r="H33" s="176"/>
      <c r="I33" s="177"/>
      <c r="J33" s="176"/>
      <c r="K33" s="177"/>
      <c r="L33" s="176"/>
      <c r="M33" s="177"/>
      <c r="N33" s="176"/>
      <c r="O33" s="177"/>
      <c r="P33" s="176"/>
      <c r="Q33" s="177"/>
      <c r="R33" s="176"/>
      <c r="S33" s="177"/>
      <c r="T33" s="180" t="s">
        <v>163</v>
      </c>
      <c r="U33" s="181"/>
      <c r="V33" s="180" t="s">
        <v>164</v>
      </c>
      <c r="W33" s="181"/>
      <c r="X33" s="180" t="s">
        <v>165</v>
      </c>
      <c r="Y33" s="181"/>
    </row>
    <row r="34" spans="1:25" ht="24.75" customHeight="1" x14ac:dyDescent="0.2">
      <c r="A34" s="178"/>
      <c r="B34" s="179"/>
      <c r="C34" s="178"/>
      <c r="D34" s="179"/>
      <c r="E34" s="178"/>
      <c r="F34" s="179"/>
      <c r="G34" s="121" t="s">
        <v>254</v>
      </c>
      <c r="H34" s="178"/>
      <c r="I34" s="179"/>
      <c r="J34" s="178"/>
      <c r="K34" s="179"/>
      <c r="L34" s="178"/>
      <c r="M34" s="179"/>
      <c r="N34" s="178"/>
      <c r="O34" s="179"/>
      <c r="P34" s="178"/>
      <c r="Q34" s="179"/>
      <c r="R34" s="178"/>
      <c r="S34" s="179"/>
      <c r="T34" s="182"/>
      <c r="U34" s="183"/>
      <c r="V34" s="182"/>
      <c r="W34" s="183"/>
      <c r="X34" s="182"/>
      <c r="Y34" s="183"/>
    </row>
    <row r="35" spans="1:25" x14ac:dyDescent="0.2">
      <c r="A35" s="222"/>
      <c r="B35" s="223"/>
      <c r="C35" s="228"/>
      <c r="D35" s="229"/>
      <c r="E35" s="234">
        <f>'Daily Report Page 1'!$I$13</f>
        <v>0</v>
      </c>
      <c r="F35" s="235"/>
      <c r="G35" s="122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21"/>
      <c r="S35" s="219"/>
      <c r="T35" s="218"/>
      <c r="U35" s="218"/>
      <c r="V35" s="219"/>
      <c r="W35" s="219"/>
      <c r="X35" s="219"/>
      <c r="Y35" s="219"/>
    </row>
    <row r="36" spans="1:25" x14ac:dyDescent="0.2">
      <c r="A36" s="224"/>
      <c r="B36" s="225"/>
      <c r="C36" s="230"/>
      <c r="D36" s="231"/>
      <c r="E36" s="236"/>
      <c r="F36" s="237"/>
      <c r="G36" s="122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8"/>
      <c r="U36" s="218"/>
      <c r="V36" s="219"/>
      <c r="W36" s="219"/>
      <c r="X36" s="219"/>
      <c r="Y36" s="219"/>
    </row>
    <row r="37" spans="1:25" x14ac:dyDescent="0.2">
      <c r="A37" s="224"/>
      <c r="B37" s="225"/>
      <c r="C37" s="230"/>
      <c r="D37" s="231"/>
      <c r="E37" s="236"/>
      <c r="F37" s="237"/>
      <c r="G37" s="122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8"/>
      <c r="U37" s="218"/>
      <c r="V37" s="219"/>
      <c r="W37" s="219"/>
      <c r="X37" s="219"/>
      <c r="Y37" s="219"/>
    </row>
    <row r="38" spans="1:25" x14ac:dyDescent="0.2">
      <c r="A38" s="224"/>
      <c r="B38" s="225"/>
      <c r="C38" s="230"/>
      <c r="D38" s="231"/>
      <c r="E38" s="236"/>
      <c r="F38" s="237"/>
      <c r="G38" s="122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41"/>
      <c r="S38" s="241"/>
      <c r="T38" s="218"/>
      <c r="U38" s="218"/>
      <c r="V38" s="219"/>
      <c r="W38" s="219"/>
      <c r="X38" s="219"/>
      <c r="Y38" s="219"/>
    </row>
    <row r="39" spans="1:25" x14ac:dyDescent="0.2">
      <c r="A39" s="224"/>
      <c r="B39" s="225"/>
      <c r="C39" s="230"/>
      <c r="D39" s="231"/>
      <c r="E39" s="236"/>
      <c r="F39" s="237"/>
      <c r="G39" s="122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41"/>
      <c r="S39" s="241"/>
      <c r="T39" s="218"/>
      <c r="U39" s="218"/>
      <c r="V39" s="219"/>
      <c r="W39" s="219"/>
      <c r="X39" s="219"/>
      <c r="Y39" s="219"/>
    </row>
    <row r="40" spans="1:25" x14ac:dyDescent="0.2">
      <c r="A40" s="224"/>
      <c r="B40" s="225"/>
      <c r="C40" s="230"/>
      <c r="D40" s="231"/>
      <c r="E40" s="236"/>
      <c r="F40" s="237"/>
      <c r="G40" s="122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41"/>
      <c r="S40" s="241"/>
      <c r="T40" s="218"/>
      <c r="U40" s="218"/>
      <c r="V40" s="219"/>
      <c r="W40" s="219"/>
      <c r="X40" s="219"/>
      <c r="Y40" s="219"/>
    </row>
    <row r="41" spans="1:25" x14ac:dyDescent="0.2">
      <c r="A41" s="224"/>
      <c r="B41" s="225"/>
      <c r="C41" s="230"/>
      <c r="D41" s="231"/>
      <c r="E41" s="236"/>
      <c r="F41" s="237"/>
      <c r="G41" s="122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41"/>
      <c r="S41" s="241"/>
      <c r="T41" s="218"/>
      <c r="U41" s="218"/>
      <c r="V41" s="219"/>
      <c r="W41" s="219"/>
      <c r="X41" s="219"/>
      <c r="Y41" s="219"/>
    </row>
    <row r="42" spans="1:25" x14ac:dyDescent="0.2">
      <c r="A42" s="224"/>
      <c r="B42" s="225"/>
      <c r="C42" s="230"/>
      <c r="D42" s="231"/>
      <c r="E42" s="236"/>
      <c r="F42" s="237"/>
      <c r="G42" s="122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8"/>
      <c r="U42" s="218"/>
      <c r="V42" s="219"/>
      <c r="W42" s="219"/>
      <c r="X42" s="219"/>
      <c r="Y42" s="219"/>
    </row>
    <row r="43" spans="1:25" x14ac:dyDescent="0.2">
      <c r="A43" s="226"/>
      <c r="B43" s="227"/>
      <c r="C43" s="232"/>
      <c r="D43" s="233"/>
      <c r="E43" s="238"/>
      <c r="F43" s="239"/>
      <c r="G43" s="122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8"/>
      <c r="U43" s="218"/>
      <c r="V43" s="219"/>
      <c r="W43" s="219"/>
      <c r="X43" s="219"/>
      <c r="Y43" s="219"/>
    </row>
    <row r="44" spans="1:25" x14ac:dyDescent="0.2">
      <c r="A44" s="245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</row>
    <row r="45" spans="1:25" x14ac:dyDescent="0.2">
      <c r="A45" s="185" t="s">
        <v>166</v>
      </c>
      <c r="B45" s="185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</row>
    <row r="46" spans="1:25" x14ac:dyDescent="0.2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</row>
    <row r="47" spans="1:25" x14ac:dyDescent="0.2">
      <c r="A47" s="184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</row>
    <row r="48" spans="1:25" x14ac:dyDescent="0.2">
      <c r="A48" s="184" t="s">
        <v>257</v>
      </c>
      <c r="B48" s="184"/>
      <c r="C48" s="184"/>
      <c r="D48" s="184"/>
      <c r="E48" s="184"/>
      <c r="F48" s="184"/>
      <c r="G48" s="184"/>
      <c r="H48" s="184"/>
      <c r="I48" s="123"/>
      <c r="J48" s="123"/>
      <c r="K48" s="123"/>
      <c r="L48" s="123"/>
      <c r="M48" s="123"/>
      <c r="N48" s="184" t="s">
        <v>258</v>
      </c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</row>
    <row r="49" spans="1:25" ht="12.75" customHeight="1" x14ac:dyDescent="0.2">
      <c r="A49" s="243" t="s">
        <v>167</v>
      </c>
      <c r="B49" s="243"/>
      <c r="C49" s="243"/>
      <c r="D49" s="243"/>
      <c r="E49" s="243"/>
      <c r="F49" s="243"/>
      <c r="G49" s="243"/>
      <c r="H49" s="243"/>
      <c r="I49" s="123"/>
      <c r="J49" s="123"/>
      <c r="K49" s="123"/>
      <c r="L49" s="123"/>
      <c r="M49" s="123"/>
      <c r="N49" s="184" t="s">
        <v>168</v>
      </c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</row>
    <row r="50" spans="1:25" x14ac:dyDescent="0.2">
      <c r="A50" s="243"/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</row>
    <row r="51" spans="1:25" x14ac:dyDescent="0.2">
      <c r="A51" s="184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</row>
    <row r="52" spans="1:25" x14ac:dyDescent="0.2">
      <c r="A52" s="185" t="s">
        <v>169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</row>
    <row r="53" spans="1:25" x14ac:dyDescent="0.2">
      <c r="A53" s="185" t="s">
        <v>170</v>
      </c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</row>
    <row r="54" spans="1:25" x14ac:dyDescent="0.2">
      <c r="A54" s="185" t="s">
        <v>171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</row>
    <row r="55" spans="1:25" x14ac:dyDescent="0.2">
      <c r="A55" s="185" t="s">
        <v>256</v>
      </c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</row>
    <row r="56" spans="1:25" x14ac:dyDescent="0.2">
      <c r="A56" s="213" t="s">
        <v>172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42"/>
      <c r="Q56" s="242"/>
      <c r="R56" s="242"/>
      <c r="S56" s="242"/>
      <c r="T56" s="242"/>
      <c r="U56" s="242"/>
      <c r="V56" s="242"/>
      <c r="W56" s="242"/>
      <c r="X56" s="242"/>
      <c r="Y56" s="242"/>
    </row>
    <row r="57" spans="1:25" x14ac:dyDescent="0.2">
      <c r="A57" s="184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</row>
  </sheetData>
  <sheetProtection algorithmName="SHA-512" hashValue="aPr/Zfn7LROPeDdUP4D/5IRbt9vrjSu5xDKkth7iBi/g13sLc+4W32l2NF3BJW23gXpTZZPuJCISPsxBgBmSQQ==" saltValue="b6f7knbvniVXKNhdhk38mA==" spinCount="100000" sheet="1" selectLockedCells="1"/>
  <mergeCells count="213">
    <mergeCell ref="T43:U43"/>
    <mergeCell ref="V43:W43"/>
    <mergeCell ref="A22:D22"/>
    <mergeCell ref="E22:L22"/>
    <mergeCell ref="X43:Y43"/>
    <mergeCell ref="A44:Y44"/>
    <mergeCell ref="A45:B45"/>
    <mergeCell ref="V40:W40"/>
    <mergeCell ref="X40:Y40"/>
    <mergeCell ref="T41:U41"/>
    <mergeCell ref="V41:W41"/>
    <mergeCell ref="X41:Y41"/>
    <mergeCell ref="H42:I42"/>
    <mergeCell ref="J42:K42"/>
    <mergeCell ref="L42:M42"/>
    <mergeCell ref="N42:O42"/>
    <mergeCell ref="P42:Q42"/>
    <mergeCell ref="R42:S42"/>
    <mergeCell ref="T42:U42"/>
    <mergeCell ref="R41:S41"/>
    <mergeCell ref="P40:Q40"/>
    <mergeCell ref="R40:S40"/>
    <mergeCell ref="T40:U40"/>
    <mergeCell ref="C45:Y45"/>
    <mergeCell ref="A57:Y57"/>
    <mergeCell ref="A51:Y51"/>
    <mergeCell ref="A52:Y52"/>
    <mergeCell ref="A53:Y53"/>
    <mergeCell ref="A54:Y54"/>
    <mergeCell ref="A55:Y55"/>
    <mergeCell ref="A56:O56"/>
    <mergeCell ref="P56:Y56"/>
    <mergeCell ref="A47:Y47"/>
    <mergeCell ref="A48:H48"/>
    <mergeCell ref="A49:H50"/>
    <mergeCell ref="I50:Y50"/>
    <mergeCell ref="N48:Y48"/>
    <mergeCell ref="N49:Y49"/>
    <mergeCell ref="A46:Y46"/>
    <mergeCell ref="V42:W42"/>
    <mergeCell ref="P43:Q43"/>
    <mergeCell ref="R43:S43"/>
    <mergeCell ref="X42:Y42"/>
    <mergeCell ref="V38:W38"/>
    <mergeCell ref="X38:Y38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H38:I38"/>
    <mergeCell ref="J38:K38"/>
    <mergeCell ref="L38:M38"/>
    <mergeCell ref="N38:O38"/>
    <mergeCell ref="P38:Q38"/>
    <mergeCell ref="R38:S38"/>
    <mergeCell ref="T38:U38"/>
    <mergeCell ref="H41:I41"/>
    <mergeCell ref="J41:K41"/>
    <mergeCell ref="L41:M41"/>
    <mergeCell ref="N41:O41"/>
    <mergeCell ref="P41:Q41"/>
    <mergeCell ref="A35:B43"/>
    <mergeCell ref="C35:D43"/>
    <mergeCell ref="E35:F43"/>
    <mergeCell ref="H35:I35"/>
    <mergeCell ref="J35:K35"/>
    <mergeCell ref="H40:I40"/>
    <mergeCell ref="J40:K40"/>
    <mergeCell ref="L40:M40"/>
    <mergeCell ref="N40:O40"/>
    <mergeCell ref="L35:M35"/>
    <mergeCell ref="N35:O35"/>
    <mergeCell ref="N36:O36"/>
    <mergeCell ref="H43:I43"/>
    <mergeCell ref="J43:K43"/>
    <mergeCell ref="L43:M43"/>
    <mergeCell ref="N43:O43"/>
    <mergeCell ref="C24:L24"/>
    <mergeCell ref="T37:U37"/>
    <mergeCell ref="V37:W37"/>
    <mergeCell ref="X37:Y37"/>
    <mergeCell ref="T32:Y32"/>
    <mergeCell ref="X35:Y35"/>
    <mergeCell ref="H36:I36"/>
    <mergeCell ref="J36:K36"/>
    <mergeCell ref="L36:M36"/>
    <mergeCell ref="T36:U36"/>
    <mergeCell ref="P35:Q35"/>
    <mergeCell ref="R35:S35"/>
    <mergeCell ref="T35:U35"/>
    <mergeCell ref="V35:W35"/>
    <mergeCell ref="H37:I37"/>
    <mergeCell ref="J37:K37"/>
    <mergeCell ref="L37:M37"/>
    <mergeCell ref="N37:O37"/>
    <mergeCell ref="P37:Q37"/>
    <mergeCell ref="R37:S37"/>
    <mergeCell ref="R36:S36"/>
    <mergeCell ref="P36:Q36"/>
    <mergeCell ref="V36:W36"/>
    <mergeCell ref="X36:Y36"/>
    <mergeCell ref="Q20:T20"/>
    <mergeCell ref="C23:L23"/>
    <mergeCell ref="N23:O23"/>
    <mergeCell ref="P23:T23"/>
    <mergeCell ref="A29:Y29"/>
    <mergeCell ref="A30:D30"/>
    <mergeCell ref="G30:H30"/>
    <mergeCell ref="I30:J30"/>
    <mergeCell ref="L30:M30"/>
    <mergeCell ref="N30:O30"/>
    <mergeCell ref="Q30:Y30"/>
    <mergeCell ref="A26:Y26"/>
    <mergeCell ref="A27:Y27"/>
    <mergeCell ref="A28:D28"/>
    <mergeCell ref="G28:H28"/>
    <mergeCell ref="I28:J28"/>
    <mergeCell ref="L28:M28"/>
    <mergeCell ref="N28:O28"/>
    <mergeCell ref="Q28:R28"/>
    <mergeCell ref="S28:U28"/>
    <mergeCell ref="W28:Y28"/>
    <mergeCell ref="A25:B25"/>
    <mergeCell ref="C25:L25"/>
    <mergeCell ref="A24:B24"/>
    <mergeCell ref="N24:O24"/>
    <mergeCell ref="P24:T24"/>
    <mergeCell ref="U24:Y24"/>
    <mergeCell ref="N22:O22"/>
    <mergeCell ref="P22:T22"/>
    <mergeCell ref="U22:Y23"/>
    <mergeCell ref="A23:B23"/>
    <mergeCell ref="A19:B19"/>
    <mergeCell ref="C19:D19"/>
    <mergeCell ref="E19:G19"/>
    <mergeCell ref="H19:M19"/>
    <mergeCell ref="N19:P19"/>
    <mergeCell ref="Q19:Y19"/>
    <mergeCell ref="U20:Y20"/>
    <mergeCell ref="A21:B21"/>
    <mergeCell ref="C21:L21"/>
    <mergeCell ref="N21:P21"/>
    <mergeCell ref="Q21:T21"/>
    <mergeCell ref="U21:Y21"/>
    <mergeCell ref="A20:B20"/>
    <mergeCell ref="C20:D20"/>
    <mergeCell ref="E20:G20"/>
    <mergeCell ref="H20:L20"/>
    <mergeCell ref="N20:P20"/>
    <mergeCell ref="Q17:Y17"/>
    <mergeCell ref="A18:B18"/>
    <mergeCell ref="C18:D18"/>
    <mergeCell ref="G18:M18"/>
    <mergeCell ref="N18:P18"/>
    <mergeCell ref="Q18:Y18"/>
    <mergeCell ref="A16:C16"/>
    <mergeCell ref="H16:J16"/>
    <mergeCell ref="K16:L16"/>
    <mergeCell ref="N16:Q16"/>
    <mergeCell ref="R16:Y16"/>
    <mergeCell ref="A17:B17"/>
    <mergeCell ref="C17:D17"/>
    <mergeCell ref="H17:I17"/>
    <mergeCell ref="J17:L17"/>
    <mergeCell ref="N17:P17"/>
    <mergeCell ref="E16:F16"/>
    <mergeCell ref="E17:F17"/>
    <mergeCell ref="E18:F18"/>
    <mergeCell ref="A14:C14"/>
    <mergeCell ref="D14:Y14"/>
    <mergeCell ref="A15:B15"/>
    <mergeCell ref="C15:D15"/>
    <mergeCell ref="G15:H15"/>
    <mergeCell ref="I15:J15"/>
    <mergeCell ref="K15:L15"/>
    <mergeCell ref="N15:O15"/>
    <mergeCell ref="P15:Y15"/>
    <mergeCell ref="E15:F15"/>
    <mergeCell ref="A1:T1"/>
    <mergeCell ref="U1:V1"/>
    <mergeCell ref="W1:Y1"/>
    <mergeCell ref="A2:Y2"/>
    <mergeCell ref="A3:Y3"/>
    <mergeCell ref="A4:Y4"/>
    <mergeCell ref="A11:Y11"/>
    <mergeCell ref="A12:Y12"/>
    <mergeCell ref="A13:C13"/>
    <mergeCell ref="D13:I13"/>
    <mergeCell ref="J13:L13"/>
    <mergeCell ref="M13:Y13"/>
    <mergeCell ref="A5:Y5"/>
    <mergeCell ref="A6:Y6"/>
    <mergeCell ref="A7:Y7"/>
    <mergeCell ref="A9:Y9"/>
    <mergeCell ref="A10:Y10"/>
    <mergeCell ref="A8:Y8"/>
    <mergeCell ref="R32:S34"/>
    <mergeCell ref="T33:U34"/>
    <mergeCell ref="V33:W34"/>
    <mergeCell ref="X33:Y34"/>
    <mergeCell ref="A32:B34"/>
    <mergeCell ref="C32:D34"/>
    <mergeCell ref="E32:F34"/>
    <mergeCell ref="H32:I34"/>
    <mergeCell ref="J32:K34"/>
    <mergeCell ref="L32:M34"/>
    <mergeCell ref="N32:O34"/>
    <mergeCell ref="P32:Q34"/>
  </mergeCells>
  <conditionalFormatting sqref="C24:L24">
    <cfRule type="cellIs" dxfId="13" priority="1" operator="equal">
      <formula>0</formula>
    </cfRule>
    <cfRule type="cellIs" dxfId="12" priority="8" operator="equal">
      <formula>0</formula>
    </cfRule>
  </conditionalFormatting>
  <conditionalFormatting sqref="E35 G35:G43">
    <cfRule type="cellIs" dxfId="11" priority="6" operator="equal">
      <formula>0</formula>
    </cfRule>
  </conditionalFormatting>
  <conditionalFormatting sqref="D13:I13">
    <cfRule type="cellIs" dxfId="10" priority="5" operator="equal">
      <formula>0</formula>
    </cfRule>
  </conditionalFormatting>
  <conditionalFormatting sqref="M13:Y13">
    <cfRule type="cellIs" dxfId="9" priority="4" operator="equal">
      <formula>0</formula>
    </cfRule>
  </conditionalFormatting>
  <conditionalFormatting sqref="P15:Y15">
    <cfRule type="cellIs" dxfId="8" priority="3" operator="equal">
      <formula>0</formula>
    </cfRule>
  </conditionalFormatting>
  <conditionalFormatting sqref="C23:L23">
    <cfRule type="cellIs" dxfId="7" priority="2" operator="equal">
      <formula>0</formula>
    </cfRule>
  </conditionalFormatting>
  <printOptions horizontalCentered="1"/>
  <pageMargins left="0.2" right="0.2" top="0.2" bottom="0.2" header="0" footer="0"/>
  <pageSetup orientation="portrait" r:id="rId1"/>
  <headerFooter>
    <oddFooter>&amp;RRevised date: 2/23/21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L20"/>
  <sheetViews>
    <sheetView zoomScaleNormal="100" zoomScaleSheetLayoutView="100" workbookViewId="0">
      <selection activeCell="A7" sqref="A7:L7"/>
    </sheetView>
  </sheetViews>
  <sheetFormatPr defaultRowHeight="15" x14ac:dyDescent="0.25"/>
  <cols>
    <col min="1" max="4" width="8.140625" style="112" customWidth="1"/>
    <col min="5" max="12" width="8.5703125" style="112" customWidth="1"/>
    <col min="13" max="16384" width="9.140625" style="112"/>
  </cols>
  <sheetData>
    <row r="1" spans="1:12" x14ac:dyDescent="0.25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x14ac:dyDescent="0.2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1:12" ht="18.75" customHeight="1" x14ac:dyDescent="0.25">
      <c r="A4" s="262" t="s">
        <v>33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</row>
    <row r="5" spans="1:12" ht="15" customHeight="1" x14ac:dyDescent="0.25">
      <c r="A5" s="256" t="s">
        <v>34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</row>
    <row r="6" spans="1:12" ht="15" customHeight="1" x14ac:dyDescent="0.25">
      <c r="A6" s="256" t="s">
        <v>260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</row>
    <row r="7" spans="1:12" ht="15" customHeight="1" x14ac:dyDescent="0.25">
      <c r="A7" s="256" t="s">
        <v>35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</row>
    <row r="8" spans="1:12" ht="12.75" customHeight="1" x14ac:dyDescent="0.25">
      <c r="A8" s="257" t="s">
        <v>229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</row>
    <row r="9" spans="1:12" ht="15" customHeight="1" thickBot="1" x14ac:dyDescent="0.3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ht="30" customHeight="1" x14ac:dyDescent="0.25">
      <c r="A10" s="258" t="s">
        <v>230</v>
      </c>
      <c r="B10" s="259"/>
      <c r="C10" s="259"/>
      <c r="D10" s="259"/>
      <c r="E10" s="259" t="s">
        <v>180</v>
      </c>
      <c r="F10" s="259"/>
      <c r="G10" s="259"/>
      <c r="H10" s="259"/>
      <c r="I10" s="259"/>
      <c r="J10" s="259"/>
      <c r="K10" s="259"/>
      <c r="L10" s="260"/>
    </row>
    <row r="11" spans="1:12" ht="60" customHeight="1" x14ac:dyDescent="0.25">
      <c r="A11" s="251" t="s">
        <v>231</v>
      </c>
      <c r="B11" s="252"/>
      <c r="C11" s="252"/>
      <c r="D11" s="252"/>
      <c r="E11" s="255" t="s">
        <v>232</v>
      </c>
      <c r="F11" s="253"/>
      <c r="G11" s="253"/>
      <c r="H11" s="253"/>
      <c r="I11" s="253"/>
      <c r="J11" s="253"/>
      <c r="K11" s="253"/>
      <c r="L11" s="254"/>
    </row>
    <row r="12" spans="1:12" ht="30" customHeight="1" x14ac:dyDescent="0.25">
      <c r="A12" s="251" t="s">
        <v>233</v>
      </c>
      <c r="B12" s="252"/>
      <c r="C12" s="252"/>
      <c r="D12" s="252"/>
      <c r="E12" s="255" t="s">
        <v>234</v>
      </c>
      <c r="F12" s="253"/>
      <c r="G12" s="253"/>
      <c r="H12" s="253"/>
      <c r="I12" s="253"/>
      <c r="J12" s="253"/>
      <c r="K12" s="253"/>
      <c r="L12" s="254"/>
    </row>
    <row r="13" spans="1:12" ht="30" customHeight="1" x14ac:dyDescent="0.25">
      <c r="A13" s="251" t="s">
        <v>235</v>
      </c>
      <c r="B13" s="252"/>
      <c r="C13" s="252"/>
      <c r="D13" s="252"/>
      <c r="E13" s="253" t="s">
        <v>236</v>
      </c>
      <c r="F13" s="253"/>
      <c r="G13" s="253"/>
      <c r="H13" s="253"/>
      <c r="I13" s="253"/>
      <c r="J13" s="253"/>
      <c r="K13" s="253"/>
      <c r="L13" s="254"/>
    </row>
    <row r="14" spans="1:12" ht="45" customHeight="1" x14ac:dyDescent="0.25">
      <c r="A14" s="251" t="s">
        <v>237</v>
      </c>
      <c r="B14" s="252"/>
      <c r="C14" s="252"/>
      <c r="D14" s="252"/>
      <c r="E14" s="255" t="s">
        <v>238</v>
      </c>
      <c r="F14" s="253"/>
      <c r="G14" s="253"/>
      <c r="H14" s="253"/>
      <c r="I14" s="253"/>
      <c r="J14" s="253"/>
      <c r="K14" s="253"/>
      <c r="L14" s="254"/>
    </row>
    <row r="15" spans="1:12" ht="30" customHeight="1" x14ac:dyDescent="0.25">
      <c r="A15" s="251" t="s">
        <v>239</v>
      </c>
      <c r="B15" s="252"/>
      <c r="C15" s="252"/>
      <c r="D15" s="252"/>
      <c r="E15" s="253" t="s">
        <v>240</v>
      </c>
      <c r="F15" s="253"/>
      <c r="G15" s="253"/>
      <c r="H15" s="253"/>
      <c r="I15" s="253"/>
      <c r="J15" s="253"/>
      <c r="K15" s="253"/>
      <c r="L15" s="254"/>
    </row>
    <row r="16" spans="1:12" ht="30" customHeight="1" x14ac:dyDescent="0.25">
      <c r="A16" s="251" t="s">
        <v>241</v>
      </c>
      <c r="B16" s="252"/>
      <c r="C16" s="252"/>
      <c r="D16" s="252"/>
      <c r="E16" s="253" t="s">
        <v>242</v>
      </c>
      <c r="F16" s="253"/>
      <c r="G16" s="253"/>
      <c r="H16" s="253"/>
      <c r="I16" s="253"/>
      <c r="J16" s="253"/>
      <c r="K16" s="253"/>
      <c r="L16" s="254"/>
    </row>
    <row r="17" spans="1:12" ht="30" customHeight="1" x14ac:dyDescent="0.25">
      <c r="A17" s="251" t="s">
        <v>243</v>
      </c>
      <c r="B17" s="252"/>
      <c r="C17" s="252"/>
      <c r="D17" s="252"/>
      <c r="E17" s="253" t="s">
        <v>244</v>
      </c>
      <c r="F17" s="253"/>
      <c r="G17" s="253"/>
      <c r="H17" s="253"/>
      <c r="I17" s="253"/>
      <c r="J17" s="253"/>
      <c r="K17" s="253"/>
      <c r="L17" s="254"/>
    </row>
    <row r="18" spans="1:12" ht="30" customHeight="1" thickBot="1" x14ac:dyDescent="0.3">
      <c r="A18" s="246" t="s">
        <v>245</v>
      </c>
      <c r="B18" s="247"/>
      <c r="C18" s="247"/>
      <c r="D18" s="247"/>
      <c r="E18" s="248" t="s">
        <v>246</v>
      </c>
      <c r="F18" s="248"/>
      <c r="G18" s="248"/>
      <c r="H18" s="248"/>
      <c r="I18" s="248"/>
      <c r="J18" s="248"/>
      <c r="K18" s="248"/>
      <c r="L18" s="249"/>
    </row>
    <row r="19" spans="1:12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x14ac:dyDescent="0.25">
      <c r="A20" s="250" t="s">
        <v>247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</row>
  </sheetData>
  <sheetProtection algorithmName="SHA-512" hashValue="kWS3cORVkIFYM1LCuWJFxoTFaYVZ9DGLdvMoPAsPMrbzxExh6JeddPCYhhnLvxvgO2mmHW+JsUioPZyTSIZWng==" saltValue="5PqoSVDa59T9bf+0siU+Dg==" spinCount="100000" sheet="1" selectLockedCells="1"/>
  <mergeCells count="27">
    <mergeCell ref="A6:L6"/>
    <mergeCell ref="A1:L1"/>
    <mergeCell ref="A2:L2"/>
    <mergeCell ref="A3:L3"/>
    <mergeCell ref="A4:L4"/>
    <mergeCell ref="A5:L5"/>
    <mergeCell ref="A7:L7"/>
    <mergeCell ref="A8:L8"/>
    <mergeCell ref="A10:D10"/>
    <mergeCell ref="E10:L10"/>
    <mergeCell ref="A11:D11"/>
    <mergeCell ref="E11:L11"/>
    <mergeCell ref="A12:D12"/>
    <mergeCell ref="E12:L12"/>
    <mergeCell ref="A13:D13"/>
    <mergeCell ref="E13:L13"/>
    <mergeCell ref="A14:D14"/>
    <mergeCell ref="E14:L14"/>
    <mergeCell ref="A18:D18"/>
    <mergeCell ref="E18:L18"/>
    <mergeCell ref="A20:L20"/>
    <mergeCell ref="A15:D15"/>
    <mergeCell ref="E15:L15"/>
    <mergeCell ref="A16:D16"/>
    <mergeCell ref="E16:L16"/>
    <mergeCell ref="A17:D17"/>
    <mergeCell ref="E17:L17"/>
  </mergeCells>
  <printOptions horizontalCentered="1"/>
  <pageMargins left="0.25" right="0.25" top="0.25" bottom="0.25" header="0" footer="0"/>
  <pageSetup orientation="portrait" r:id="rId1"/>
  <headerFooter>
    <oddFooter xml:space="preserve">&amp;RRevised date: 05/15/18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Y37"/>
  <sheetViews>
    <sheetView zoomScaleNormal="100" zoomScaleSheetLayoutView="100" workbookViewId="0">
      <selection activeCell="C10" sqref="C10:F10"/>
    </sheetView>
  </sheetViews>
  <sheetFormatPr defaultColWidth="9.140625" defaultRowHeight="15" x14ac:dyDescent="0.25"/>
  <cols>
    <col min="1" max="1" width="4" style="29" customWidth="1"/>
    <col min="2" max="2" width="10" style="29" customWidth="1"/>
    <col min="3" max="6" width="7.140625" style="29" customWidth="1"/>
    <col min="7" max="7" width="6" style="29" customWidth="1"/>
    <col min="8" max="8" width="5.5703125" style="29" customWidth="1"/>
    <col min="9" max="9" width="7.28515625" style="29" customWidth="1"/>
    <col min="10" max="10" width="7.42578125" style="29" customWidth="1"/>
    <col min="11" max="11" width="6.140625" style="29" customWidth="1"/>
    <col min="12" max="12" width="5.42578125" style="29" customWidth="1"/>
    <col min="13" max="13" width="7.7109375" style="29" customWidth="1"/>
    <col min="14" max="14" width="6" style="29" customWidth="1"/>
    <col min="15" max="15" width="7.140625" style="29" customWidth="1"/>
    <col min="16" max="16" width="6" style="29" customWidth="1"/>
    <col min="17" max="17" width="7.7109375" style="29" customWidth="1"/>
    <col min="18" max="19" width="6" style="29" customWidth="1"/>
    <col min="20" max="20" width="6.7109375" style="29" customWidth="1"/>
    <col min="21" max="16384" width="9.140625" style="29"/>
  </cols>
  <sheetData>
    <row r="1" spans="1:25" ht="15.75" customHeight="1" x14ac:dyDescent="0.25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</row>
    <row r="2" spans="1:25" ht="15.75" customHeight="1" x14ac:dyDescent="0.25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</row>
    <row r="3" spans="1:25" ht="15.75" customHeight="1" x14ac:dyDescent="0.25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</row>
    <row r="4" spans="1:25" ht="15.75" customHeight="1" x14ac:dyDescent="0.25">
      <c r="A4" s="264" t="s">
        <v>33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</row>
    <row r="5" spans="1:25" ht="12.75" customHeight="1" x14ac:dyDescent="0.25">
      <c r="A5" s="265" t="s">
        <v>34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</row>
    <row r="6" spans="1:25" ht="12.75" customHeight="1" x14ac:dyDescent="0.25">
      <c r="A6" s="265" t="s">
        <v>260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</row>
    <row r="7" spans="1:25" ht="12.75" customHeight="1" x14ac:dyDescent="0.25">
      <c r="A7" s="265" t="s">
        <v>35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</row>
    <row r="8" spans="1:25" ht="12.75" customHeight="1" x14ac:dyDescent="0.25">
      <c r="A8" s="268" t="s">
        <v>173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</row>
    <row r="9" spans="1:25" ht="14.1" customHeight="1" x14ac:dyDescent="0.25">
      <c r="A9" s="269" t="s">
        <v>31</v>
      </c>
      <c r="B9" s="269"/>
      <c r="C9" s="270">
        <f>'Daily Report Page 1'!$B$11</f>
        <v>0</v>
      </c>
      <c r="D9" s="270"/>
      <c r="E9" s="270"/>
      <c r="F9" s="270"/>
      <c r="G9" s="266" t="s">
        <v>30</v>
      </c>
      <c r="H9" s="266"/>
      <c r="I9" s="271">
        <f>'Daily Report Page 1'!$B$12</f>
        <v>0</v>
      </c>
      <c r="J9" s="271"/>
      <c r="K9" s="271"/>
      <c r="L9" s="271"/>
      <c r="M9" s="271"/>
      <c r="N9" s="266" t="s">
        <v>11</v>
      </c>
      <c r="O9" s="266"/>
      <c r="P9" s="270">
        <f>'Daily Report Page 1'!$I$14</f>
        <v>0</v>
      </c>
      <c r="Q9" s="270"/>
      <c r="R9" s="270"/>
      <c r="S9" s="270"/>
      <c r="T9" s="270"/>
    </row>
    <row r="10" spans="1:25" ht="14.1" customHeight="1" x14ac:dyDescent="0.25">
      <c r="A10" s="266" t="s">
        <v>174</v>
      </c>
      <c r="B10" s="266"/>
      <c r="C10" s="267"/>
      <c r="D10" s="267"/>
      <c r="E10" s="267"/>
      <c r="F10" s="267"/>
      <c r="G10" s="266" t="s">
        <v>175</v>
      </c>
      <c r="H10" s="266"/>
      <c r="I10" s="267"/>
      <c r="J10" s="267"/>
      <c r="K10" s="267"/>
      <c r="L10" s="267"/>
      <c r="M10" s="267"/>
      <c r="N10" s="266" t="s">
        <v>226</v>
      </c>
      <c r="O10" s="266"/>
      <c r="P10" s="272">
        <f>'Daily Report Page 1'!$I$11</f>
        <v>0</v>
      </c>
      <c r="Q10" s="272"/>
      <c r="R10" s="108" t="s">
        <v>227</v>
      </c>
      <c r="S10" s="272">
        <f>'Daily Report Page 1'!$G$55</f>
        <v>0</v>
      </c>
      <c r="T10" s="272"/>
    </row>
    <row r="11" spans="1:25" ht="14.1" customHeight="1" x14ac:dyDescent="0.25">
      <c r="A11" s="266" t="s">
        <v>44</v>
      </c>
      <c r="B11" s="266"/>
      <c r="C11" s="267"/>
      <c r="D11" s="267"/>
      <c r="E11" s="267"/>
      <c r="F11" s="267"/>
      <c r="G11" s="266" t="s">
        <v>24</v>
      </c>
      <c r="H11" s="266"/>
      <c r="I11" s="278">
        <f>'Daily Report Page 1'!$B$13</f>
        <v>0</v>
      </c>
      <c r="J11" s="278"/>
      <c r="K11" s="278"/>
      <c r="L11" s="278"/>
      <c r="M11" s="278"/>
      <c r="N11" s="266" t="s">
        <v>12</v>
      </c>
      <c r="O11" s="266"/>
      <c r="P11" s="279">
        <f>'Daily Report Page 1'!$I$13</f>
        <v>0</v>
      </c>
      <c r="Q11" s="279"/>
      <c r="R11" s="279"/>
      <c r="S11" s="279"/>
      <c r="T11" s="279"/>
    </row>
    <row r="12" spans="1:25" ht="14.1" customHeight="1" x14ac:dyDescent="0.25">
      <c r="A12" s="266" t="s">
        <v>176</v>
      </c>
      <c r="B12" s="266"/>
      <c r="C12" s="273"/>
      <c r="D12" s="273"/>
      <c r="E12" s="273"/>
      <c r="F12" s="27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spans="1:25" ht="14.1" customHeight="1" x14ac:dyDescent="0.25">
      <c r="A13" s="266" t="s">
        <v>177</v>
      </c>
      <c r="B13" s="266"/>
      <c r="C13" s="266"/>
      <c r="D13" s="274"/>
      <c r="E13" s="274"/>
      <c r="F13" s="274"/>
      <c r="G13" s="275" t="s">
        <v>178</v>
      </c>
      <c r="H13" s="275"/>
      <c r="I13" s="275"/>
      <c r="J13" s="276"/>
      <c r="K13" s="276"/>
      <c r="L13" s="276"/>
      <c r="M13" s="276"/>
      <c r="N13" s="277" t="s">
        <v>41</v>
      </c>
      <c r="O13" s="277"/>
      <c r="P13" s="277"/>
      <c r="Q13" s="94" t="s">
        <v>42</v>
      </c>
      <c r="R13" s="95">
        <v>2</v>
      </c>
      <c r="S13" s="94" t="s">
        <v>43</v>
      </c>
      <c r="T13" s="95">
        <v>2</v>
      </c>
    </row>
    <row r="14" spans="1:25" ht="9" customHeight="1" x14ac:dyDescent="0.25">
      <c r="A14" s="286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</row>
    <row r="15" spans="1:25" ht="41.25" customHeight="1" x14ac:dyDescent="0.25">
      <c r="A15" s="96" t="s">
        <v>179</v>
      </c>
      <c r="B15" s="96" t="s">
        <v>180</v>
      </c>
      <c r="C15" s="287" t="s">
        <v>181</v>
      </c>
      <c r="D15" s="287"/>
      <c r="E15" s="287"/>
      <c r="F15" s="287"/>
      <c r="G15" s="96" t="s">
        <v>182</v>
      </c>
      <c r="H15" s="96" t="s">
        <v>183</v>
      </c>
      <c r="I15" s="96" t="s">
        <v>184</v>
      </c>
      <c r="J15" s="96" t="s">
        <v>185</v>
      </c>
      <c r="K15" s="96" t="s">
        <v>186</v>
      </c>
      <c r="L15" s="96" t="s">
        <v>187</v>
      </c>
      <c r="M15" s="96" t="s">
        <v>188</v>
      </c>
      <c r="N15" s="96" t="s">
        <v>189</v>
      </c>
      <c r="O15" s="96" t="s">
        <v>190</v>
      </c>
      <c r="P15" s="96" t="s">
        <v>191</v>
      </c>
      <c r="Q15" s="96" t="s">
        <v>192</v>
      </c>
      <c r="R15" s="96" t="s">
        <v>193</v>
      </c>
      <c r="S15" s="96" t="s">
        <v>194</v>
      </c>
      <c r="T15" s="96" t="s">
        <v>195</v>
      </c>
    </row>
    <row r="16" spans="1:25" ht="17.45" customHeight="1" x14ac:dyDescent="0.25">
      <c r="A16" s="288"/>
      <c r="B16" s="290"/>
      <c r="C16" s="292"/>
      <c r="D16" s="292"/>
      <c r="E16" s="292"/>
      <c r="F16" s="292"/>
      <c r="G16" s="292"/>
      <c r="H16" s="294"/>
      <c r="I16" s="292"/>
      <c r="J16" s="296"/>
      <c r="K16" s="296"/>
      <c r="L16" s="97"/>
      <c r="M16" s="280" t="str">
        <f>IF(A16="A","",IF(J16="","",IF(L17&lt;10,J16,ROUND((((100-L17)*J16)+((56.2*L17*L16)))/100,1))))</f>
        <v/>
      </c>
      <c r="N16" s="280" t="str">
        <f>IF(K16="","",IF(L17&lt;10,K16,ROUND((K16*(100-L17)+L17)/100,1)))</f>
        <v/>
      </c>
      <c r="O16" s="98"/>
      <c r="P16" s="98"/>
      <c r="Q16" s="280" t="str">
        <f>IF(P16="","",ROUND(O16/(1+(P16/100)),1))</f>
        <v/>
      </c>
      <c r="R16" s="280" t="str">
        <f>IF(O16="","",IF(A16="A",O16/J16*100,IF(Q16="","",ROUND(Q16/M16*100,1))))</f>
        <v/>
      </c>
      <c r="S16" s="282"/>
      <c r="T16" s="284" t="str">
        <f>IF(R16="","",IF(S16="","",IF(A16="A",IF(R16=S16,"PASS",IF(R16&gt;S16,"PASS","FAIL")),IF($T$13="","",IF($R$13="","",IF(P16&gt;(N16+$R$13),"FAIL",(IF(P16&lt;(N16-$T$13),"FAIL",IF(R16=S16,"PASS",IF(R16&gt;S16,"PASS","FAIL"))))))))))</f>
        <v/>
      </c>
      <c r="U16" s="99"/>
      <c r="V16" s="100"/>
      <c r="W16" s="100"/>
      <c r="X16" s="100"/>
      <c r="Y16" s="100"/>
    </row>
    <row r="17" spans="1:20" ht="17.45" customHeight="1" x14ac:dyDescent="0.25">
      <c r="A17" s="289"/>
      <c r="B17" s="291"/>
      <c r="C17" s="293"/>
      <c r="D17" s="293"/>
      <c r="E17" s="293"/>
      <c r="F17" s="293"/>
      <c r="G17" s="293"/>
      <c r="H17" s="295"/>
      <c r="I17" s="293"/>
      <c r="J17" s="297"/>
      <c r="K17" s="297"/>
      <c r="L17" s="101"/>
      <c r="M17" s="281"/>
      <c r="N17" s="281"/>
      <c r="O17" s="101"/>
      <c r="P17" s="101"/>
      <c r="Q17" s="281"/>
      <c r="R17" s="281"/>
      <c r="S17" s="283"/>
      <c r="T17" s="285"/>
    </row>
    <row r="18" spans="1:20" ht="17.45" customHeight="1" x14ac:dyDescent="0.25">
      <c r="A18" s="289"/>
      <c r="B18" s="291"/>
      <c r="C18" s="293"/>
      <c r="D18" s="293"/>
      <c r="E18" s="293"/>
      <c r="F18" s="293"/>
      <c r="G18" s="293"/>
      <c r="H18" s="295"/>
      <c r="I18" s="293"/>
      <c r="J18" s="297"/>
      <c r="K18" s="297"/>
      <c r="L18" s="102"/>
      <c r="M18" s="281" t="str">
        <f>IF(A18="A","",IF(J18="","",IF(L19&lt;10,J18,ROUND((((100-L19)*J18)+((56.2*L19*L18)))/100,1))))</f>
        <v/>
      </c>
      <c r="N18" s="281" t="str">
        <f>IF(K18="","",IF(L19&lt;10,K18,ROUND((K18*(100-L19)+L19)/100,1)))</f>
        <v/>
      </c>
      <c r="O18" s="103"/>
      <c r="P18" s="104"/>
      <c r="Q18" s="281" t="str">
        <f>IF(P18="","",ROUND(O18/(1+(P18/100)),1))</f>
        <v/>
      </c>
      <c r="R18" s="281" t="str">
        <f>IF(O18="","",IF(A18="A",O18/J18*100,IF(Q18="","",ROUND(Q18/M18*100,1))))</f>
        <v/>
      </c>
      <c r="S18" s="283"/>
      <c r="T18" s="284" t="str">
        <f t="shared" ref="T18" si="0">IF(R18="","",IF(S18="","",IF(A18="A",IF(R18=S18,"PASS",IF(R18&gt;S18,"PASS","FAIL")),IF($T$13="","",IF($R$13="","",IF(P18&gt;(N18+$R$13),"FAIL",(IF(P18&lt;(N18-$T$13),"FAIL",IF(R18=S18,"PASS",IF(R18&gt;S18,"PASS","FAIL"))))))))))</f>
        <v/>
      </c>
    </row>
    <row r="19" spans="1:20" ht="17.45" customHeight="1" x14ac:dyDescent="0.25">
      <c r="A19" s="289"/>
      <c r="B19" s="291"/>
      <c r="C19" s="293"/>
      <c r="D19" s="293"/>
      <c r="E19" s="293"/>
      <c r="F19" s="293"/>
      <c r="G19" s="293"/>
      <c r="H19" s="295"/>
      <c r="I19" s="293"/>
      <c r="J19" s="297"/>
      <c r="K19" s="297"/>
      <c r="L19" s="101"/>
      <c r="M19" s="281"/>
      <c r="N19" s="281"/>
      <c r="O19" s="101"/>
      <c r="P19" s="101"/>
      <c r="Q19" s="281"/>
      <c r="R19" s="281"/>
      <c r="S19" s="283"/>
      <c r="T19" s="285"/>
    </row>
    <row r="20" spans="1:20" ht="17.45" customHeight="1" x14ac:dyDescent="0.25">
      <c r="A20" s="289"/>
      <c r="B20" s="291"/>
      <c r="C20" s="293"/>
      <c r="D20" s="293"/>
      <c r="E20" s="293"/>
      <c r="F20" s="293"/>
      <c r="G20" s="293"/>
      <c r="H20" s="295"/>
      <c r="I20" s="293"/>
      <c r="J20" s="297"/>
      <c r="K20" s="297"/>
      <c r="L20" s="102"/>
      <c r="M20" s="281" t="str">
        <f>IF(A20="A","",IF(J20="","",IF(L21&lt;10,J20,ROUND((((100-L21)*J20)+((56.2*L21*L20)))/100,1))))</f>
        <v/>
      </c>
      <c r="N20" s="281" t="str">
        <f>IF(K20="","",IF(L21&lt;10,K20,ROUND((K20*(100-L21)+L21)/100,1)))</f>
        <v/>
      </c>
      <c r="O20" s="104"/>
      <c r="P20" s="103"/>
      <c r="Q20" s="281" t="str">
        <f>IF(P20="","",ROUND(O20/(1+(P20/100)),1))</f>
        <v/>
      </c>
      <c r="R20" s="281" t="str">
        <f>IF(O20="","",IF(A20="A",O20/J20*100,IF(Q20="","",ROUND(Q20/M20*100,1))))</f>
        <v/>
      </c>
      <c r="S20" s="283"/>
      <c r="T20" s="284" t="str">
        <f t="shared" ref="T20" si="1">IF(R20="","",IF(S20="","",IF(A20="A",IF(R20=S20,"PASS",IF(R20&gt;S20,"PASS","FAIL")),IF($T$13="","",IF($R$13="","",IF(P20&gt;(N20+$R$13),"FAIL",(IF(P20&lt;(N20-$T$13),"FAIL",IF(R20=S20,"PASS",IF(R20&gt;S20,"PASS","FAIL"))))))))))</f>
        <v/>
      </c>
    </row>
    <row r="21" spans="1:20" ht="17.45" customHeight="1" x14ac:dyDescent="0.25">
      <c r="A21" s="289"/>
      <c r="B21" s="291"/>
      <c r="C21" s="293"/>
      <c r="D21" s="293"/>
      <c r="E21" s="293"/>
      <c r="F21" s="293"/>
      <c r="G21" s="293"/>
      <c r="H21" s="295"/>
      <c r="I21" s="293"/>
      <c r="J21" s="297"/>
      <c r="K21" s="297"/>
      <c r="L21" s="101"/>
      <c r="M21" s="281"/>
      <c r="N21" s="281"/>
      <c r="O21" s="101"/>
      <c r="P21" s="101"/>
      <c r="Q21" s="281"/>
      <c r="R21" s="281"/>
      <c r="S21" s="283"/>
      <c r="T21" s="285"/>
    </row>
    <row r="22" spans="1:20" ht="17.45" customHeight="1" x14ac:dyDescent="0.25">
      <c r="A22" s="289"/>
      <c r="B22" s="291"/>
      <c r="C22" s="293"/>
      <c r="D22" s="293"/>
      <c r="E22" s="293"/>
      <c r="F22" s="293"/>
      <c r="G22" s="293"/>
      <c r="H22" s="295"/>
      <c r="I22" s="293"/>
      <c r="J22" s="297"/>
      <c r="K22" s="297"/>
      <c r="L22" s="102"/>
      <c r="M22" s="281" t="str">
        <f>IF(A22="A","",IF(J22="","",IF(L23&lt;10,J22,ROUND((((100-L23)*J22)+((56.2*L23*L22)))/100,1))))</f>
        <v/>
      </c>
      <c r="N22" s="281" t="str">
        <f>IF(K22="","",IF(L23&lt;10,K22,ROUND((K22*(100-L23)+L23)/100,1)))</f>
        <v/>
      </c>
      <c r="O22" s="104"/>
      <c r="P22" s="103"/>
      <c r="Q22" s="281" t="str">
        <f>IF(P22="","",ROUND(O22/(1+(P22/100)),1))</f>
        <v/>
      </c>
      <c r="R22" s="281" t="str">
        <f>IF(O22="","",IF(A22="A",O22/J22*100,IF(Q22="","",ROUND(Q22/M22*100,1))))</f>
        <v/>
      </c>
      <c r="S22" s="283"/>
      <c r="T22" s="284" t="str">
        <f t="shared" ref="T22" si="2">IF(R22="","",IF(S22="","",IF(A22="A",IF(R22=S22,"PASS",IF(R22&gt;S22,"PASS","FAIL")),IF($T$13="","",IF($R$13="","",IF(P22&gt;(N22+$R$13),"FAIL",(IF(P22&lt;(N22-$T$13),"FAIL",IF(R22=S22,"PASS",IF(R22&gt;S22,"PASS","FAIL"))))))))))</f>
        <v/>
      </c>
    </row>
    <row r="23" spans="1:20" ht="17.45" customHeight="1" x14ac:dyDescent="0.25">
      <c r="A23" s="289"/>
      <c r="B23" s="291"/>
      <c r="C23" s="293"/>
      <c r="D23" s="293"/>
      <c r="E23" s="293"/>
      <c r="F23" s="293"/>
      <c r="G23" s="293"/>
      <c r="H23" s="295"/>
      <c r="I23" s="293"/>
      <c r="J23" s="297"/>
      <c r="K23" s="297"/>
      <c r="L23" s="101"/>
      <c r="M23" s="281"/>
      <c r="N23" s="281"/>
      <c r="O23" s="101"/>
      <c r="P23" s="101"/>
      <c r="Q23" s="281"/>
      <c r="R23" s="281"/>
      <c r="S23" s="283"/>
      <c r="T23" s="285"/>
    </row>
    <row r="24" spans="1:20" ht="17.45" customHeight="1" x14ac:dyDescent="0.25">
      <c r="A24" s="289"/>
      <c r="B24" s="291"/>
      <c r="C24" s="293"/>
      <c r="D24" s="293"/>
      <c r="E24" s="293"/>
      <c r="F24" s="293"/>
      <c r="G24" s="293"/>
      <c r="H24" s="295"/>
      <c r="I24" s="293"/>
      <c r="J24" s="297"/>
      <c r="K24" s="297"/>
      <c r="L24" s="102"/>
      <c r="M24" s="281" t="str">
        <f>IF(A24="A","",IF(J24="","",IF(L25&lt;10,J24,ROUND((((100-L25)*J24)+((56.2*L25*L24)))/100,1))))</f>
        <v/>
      </c>
      <c r="N24" s="281" t="str">
        <f>IF(K24="","",IF(L25&lt;10,K24,ROUND((K24*(100-L25)+L25)/100,1)))</f>
        <v/>
      </c>
      <c r="O24" s="104"/>
      <c r="P24" s="104"/>
      <c r="Q24" s="281" t="str">
        <f>IF(P24="","",ROUND(O24/(1+(P24/100)),1))</f>
        <v/>
      </c>
      <c r="R24" s="281" t="str">
        <f>IF(O24="","",IF(A24="A",O24/J24*100,IF(Q24="","",ROUND(Q24/M24*100,1))))</f>
        <v/>
      </c>
      <c r="S24" s="283"/>
      <c r="T24" s="284" t="str">
        <f t="shared" ref="T24" si="3">IF(R24="","",IF(S24="","",IF(A24="A",IF(R24=S24,"PASS",IF(R24&gt;S24,"PASS","FAIL")),IF($T$13="","",IF($R$13="","",IF(P24&gt;(N24+$R$13),"FAIL",(IF(P24&lt;(N24-$T$13),"FAIL",IF(R24=S24,"PASS",IF(R24&gt;S24,"PASS","FAIL"))))))))))</f>
        <v/>
      </c>
    </row>
    <row r="25" spans="1:20" ht="17.45" customHeight="1" x14ac:dyDescent="0.25">
      <c r="A25" s="289"/>
      <c r="B25" s="291"/>
      <c r="C25" s="293"/>
      <c r="D25" s="293"/>
      <c r="E25" s="293"/>
      <c r="F25" s="293"/>
      <c r="G25" s="293"/>
      <c r="H25" s="295"/>
      <c r="I25" s="293"/>
      <c r="J25" s="297"/>
      <c r="K25" s="297"/>
      <c r="L25" s="101"/>
      <c r="M25" s="281"/>
      <c r="N25" s="281"/>
      <c r="O25" s="101"/>
      <c r="P25" s="101"/>
      <c r="Q25" s="281"/>
      <c r="R25" s="281"/>
      <c r="S25" s="283"/>
      <c r="T25" s="285"/>
    </row>
    <row r="26" spans="1:20" ht="17.45" customHeight="1" x14ac:dyDescent="0.25">
      <c r="A26" s="289"/>
      <c r="B26" s="291"/>
      <c r="C26" s="293"/>
      <c r="D26" s="293"/>
      <c r="E26" s="293"/>
      <c r="F26" s="293"/>
      <c r="G26" s="293"/>
      <c r="H26" s="295"/>
      <c r="I26" s="293"/>
      <c r="J26" s="297"/>
      <c r="K26" s="297"/>
      <c r="L26" s="102"/>
      <c r="M26" s="281" t="str">
        <f>IF(A26="A","",IF(J26="","",IF(L27&lt;10,J26,ROUND((((100-L27)*J26)+((56.2*L27*L26)))/100,1))))</f>
        <v/>
      </c>
      <c r="N26" s="281" t="str">
        <f>IF(K26="","",IF(L27&lt;10,K26,ROUND((K26*(100-L27)+L27)/100,1)))</f>
        <v/>
      </c>
      <c r="O26" s="104"/>
      <c r="P26" s="104"/>
      <c r="Q26" s="281" t="str">
        <f>IF(P26="","",ROUND(O26/(1+(P26/100)),1))</f>
        <v/>
      </c>
      <c r="R26" s="281" t="str">
        <f>IF(O26="","",IF(A26="A",O26/J26*100,IF(Q26="","",ROUND(Q26/M26*100,1))))</f>
        <v/>
      </c>
      <c r="S26" s="283"/>
      <c r="T26" s="284" t="str">
        <f t="shared" ref="T26" si="4">IF(R26="","",IF(S26="","",IF(A26="A",IF(R26=S26,"PASS",IF(R26&gt;S26,"PASS","FAIL")),IF($T$13="","",IF($R$13="","",IF(P26&gt;(N26+$R$13),"FAIL",(IF(P26&lt;(N26-$T$13),"FAIL",IF(R26=S26,"PASS",IF(R26&gt;S26,"PASS","FAIL"))))))))))</f>
        <v/>
      </c>
    </row>
    <row r="27" spans="1:20" ht="17.45" customHeight="1" x14ac:dyDescent="0.25">
      <c r="A27" s="289"/>
      <c r="B27" s="291"/>
      <c r="C27" s="293"/>
      <c r="D27" s="293"/>
      <c r="E27" s="293"/>
      <c r="F27" s="293"/>
      <c r="G27" s="293"/>
      <c r="H27" s="295"/>
      <c r="I27" s="293"/>
      <c r="J27" s="297"/>
      <c r="K27" s="297"/>
      <c r="L27" s="101"/>
      <c r="M27" s="281"/>
      <c r="N27" s="281"/>
      <c r="O27" s="101"/>
      <c r="P27" s="101"/>
      <c r="Q27" s="281"/>
      <c r="R27" s="281"/>
      <c r="S27" s="283"/>
      <c r="T27" s="285"/>
    </row>
    <row r="28" spans="1:20" ht="17.45" customHeight="1" x14ac:dyDescent="0.25">
      <c r="A28" s="289"/>
      <c r="B28" s="291"/>
      <c r="C28" s="293"/>
      <c r="D28" s="293"/>
      <c r="E28" s="293"/>
      <c r="F28" s="293"/>
      <c r="G28" s="293"/>
      <c r="H28" s="295"/>
      <c r="I28" s="293"/>
      <c r="J28" s="297"/>
      <c r="K28" s="297"/>
      <c r="L28" s="102"/>
      <c r="M28" s="281" t="str">
        <f>IF(A28="A","",IF(J28="","",IF(L29&lt;10,J28,ROUND((((100-L29)*J28)+((56.2*L29*L28)))/100,1))))</f>
        <v/>
      </c>
      <c r="N28" s="281" t="str">
        <f>IF(K28="","",IF(L29&lt;10,K28,ROUND((K28*(100-L29)+L29)/100,1)))</f>
        <v/>
      </c>
      <c r="O28" s="104"/>
      <c r="P28" s="104"/>
      <c r="Q28" s="281" t="str">
        <f>IF(P28="","",ROUND(O28/(1+(P28/100)),1))</f>
        <v/>
      </c>
      <c r="R28" s="281" t="str">
        <f>IF(O28="","",IF(A28="A",O28/J28*100,IF(Q28="","",ROUND(Q28/M28*100,1))))</f>
        <v/>
      </c>
      <c r="S28" s="283"/>
      <c r="T28" s="284" t="str">
        <f t="shared" ref="T28" si="5">IF(R28="","",IF(S28="","",IF(A28="A",IF(R28=S28,"PASS",IF(R28&gt;S28,"PASS","FAIL")),IF($T$13="","",IF($R$13="","",IF(P28&gt;(N28+$R$13),"FAIL",(IF(P28&lt;(N28-$T$13),"FAIL",IF(R28=S28,"PASS",IF(R28&gt;S28,"PASS","FAIL"))))))))))</f>
        <v/>
      </c>
    </row>
    <row r="29" spans="1:20" ht="17.45" customHeight="1" x14ac:dyDescent="0.25">
      <c r="A29" s="289"/>
      <c r="B29" s="291"/>
      <c r="C29" s="293"/>
      <c r="D29" s="293"/>
      <c r="E29" s="293"/>
      <c r="F29" s="293"/>
      <c r="G29" s="293"/>
      <c r="H29" s="295"/>
      <c r="I29" s="293"/>
      <c r="J29" s="297"/>
      <c r="K29" s="297"/>
      <c r="L29" s="101"/>
      <c r="M29" s="281"/>
      <c r="N29" s="281"/>
      <c r="O29" s="101"/>
      <c r="P29" s="101"/>
      <c r="Q29" s="281"/>
      <c r="R29" s="281"/>
      <c r="S29" s="283"/>
      <c r="T29" s="285"/>
    </row>
    <row r="30" spans="1:20" ht="11.45" customHeight="1" x14ac:dyDescent="0.25">
      <c r="A30" s="300" t="s">
        <v>196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</row>
    <row r="31" spans="1:20" ht="11.45" customHeight="1" x14ac:dyDescent="0.25">
      <c r="A31" s="305" t="s">
        <v>197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</row>
    <row r="32" spans="1:20" ht="11.45" customHeight="1" x14ac:dyDescent="0.25">
      <c r="A32" s="300" t="s">
        <v>198</v>
      </c>
      <c r="B32" s="300"/>
      <c r="C32" s="300"/>
      <c r="D32" s="301"/>
      <c r="E32" s="301"/>
      <c r="F32" s="301"/>
      <c r="G32" s="301"/>
      <c r="H32" s="301"/>
      <c r="I32" s="301"/>
      <c r="J32" s="301"/>
      <c r="K32" s="306" t="s">
        <v>52</v>
      </c>
      <c r="L32" s="306"/>
      <c r="M32" s="306"/>
      <c r="N32" s="307"/>
      <c r="O32" s="307"/>
      <c r="P32" s="308" t="s">
        <v>53</v>
      </c>
      <c r="Q32" s="308"/>
      <c r="R32" s="309"/>
      <c r="S32" s="309"/>
      <c r="T32" s="309"/>
    </row>
    <row r="33" spans="1:20" ht="11.45" customHeight="1" x14ac:dyDescent="0.25">
      <c r="A33" s="300" t="s">
        <v>54</v>
      </c>
      <c r="B33" s="300"/>
      <c r="C33" s="300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2"/>
      <c r="P33" s="302"/>
      <c r="Q33" s="302"/>
      <c r="R33" s="302"/>
      <c r="S33" s="302"/>
      <c r="T33" s="302"/>
    </row>
    <row r="34" spans="1:20" ht="11.45" customHeight="1" x14ac:dyDescent="0.25">
      <c r="A34" s="300"/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</row>
    <row r="35" spans="1:20" ht="11.45" customHeight="1" x14ac:dyDescent="0.25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0"/>
      <c r="N35" s="300"/>
      <c r="O35" s="304"/>
      <c r="P35" s="304"/>
      <c r="Q35" s="304"/>
      <c r="R35" s="304"/>
      <c r="S35" s="304"/>
      <c r="T35" s="304"/>
    </row>
    <row r="36" spans="1:20" ht="11.45" customHeight="1" x14ac:dyDescent="0.25">
      <c r="A36" s="298"/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</row>
    <row r="37" spans="1:20" ht="12.6" customHeight="1" x14ac:dyDescent="0.25">
      <c r="A37" s="299"/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</row>
  </sheetData>
  <sheetProtection algorithmName="SHA-512" hashValue="sZp/1M13XxfpE2w+qHq7dnIXpNPey/De24tGp9uM0Zar+bS22Hl/disdCJ4H9OSFMbSyXgwhO06KDOqNcF7RRA==" saltValue="ir8d9T20zT/lqHAY3V4B7g==" spinCount="100000" sheet="1" selectLockedCells="1"/>
  <mergeCells count="151">
    <mergeCell ref="A36:T36"/>
    <mergeCell ref="A37:T37"/>
    <mergeCell ref="A33:C33"/>
    <mergeCell ref="D33:T33"/>
    <mergeCell ref="A34:T34"/>
    <mergeCell ref="A35:L35"/>
    <mergeCell ref="M35:N35"/>
    <mergeCell ref="O35:T35"/>
    <mergeCell ref="A30:T30"/>
    <mergeCell ref="A31:T31"/>
    <mergeCell ref="A32:C32"/>
    <mergeCell ref="D32:J32"/>
    <mergeCell ref="K32:M32"/>
    <mergeCell ref="N32:O32"/>
    <mergeCell ref="P32:Q32"/>
    <mergeCell ref="R32:T32"/>
    <mergeCell ref="A28:A29"/>
    <mergeCell ref="B28:B29"/>
    <mergeCell ref="C28:F29"/>
    <mergeCell ref="G28:G29"/>
    <mergeCell ref="H28:H29"/>
    <mergeCell ref="I28:I29"/>
    <mergeCell ref="J28:J29"/>
    <mergeCell ref="K28:K29"/>
    <mergeCell ref="J26:J27"/>
    <mergeCell ref="K26:K27"/>
    <mergeCell ref="A26:A27"/>
    <mergeCell ref="B26:B27"/>
    <mergeCell ref="C26:F27"/>
    <mergeCell ref="G26:G27"/>
    <mergeCell ref="H26:H27"/>
    <mergeCell ref="I26:I27"/>
    <mergeCell ref="M28:M29"/>
    <mergeCell ref="N28:N29"/>
    <mergeCell ref="Q28:Q29"/>
    <mergeCell ref="R28:R29"/>
    <mergeCell ref="S28:S29"/>
    <mergeCell ref="R26:R27"/>
    <mergeCell ref="T28:T29"/>
    <mergeCell ref="S26:S27"/>
    <mergeCell ref="T26:T27"/>
    <mergeCell ref="M26:M27"/>
    <mergeCell ref="N26:N27"/>
    <mergeCell ref="Q26:Q27"/>
    <mergeCell ref="J24:J25"/>
    <mergeCell ref="K24:K25"/>
    <mergeCell ref="G24:G25"/>
    <mergeCell ref="M22:M23"/>
    <mergeCell ref="A18:A19"/>
    <mergeCell ref="B18:B19"/>
    <mergeCell ref="A20:A21"/>
    <mergeCell ref="B20:B21"/>
    <mergeCell ref="C20:F21"/>
    <mergeCell ref="G20:G21"/>
    <mergeCell ref="H20:H21"/>
    <mergeCell ref="I20:I21"/>
    <mergeCell ref="K20:K21"/>
    <mergeCell ref="J18:J19"/>
    <mergeCell ref="K18:K19"/>
    <mergeCell ref="J20:J21"/>
    <mergeCell ref="M20:M21"/>
    <mergeCell ref="C18:F19"/>
    <mergeCell ref="G18:G19"/>
    <mergeCell ref="H18:H19"/>
    <mergeCell ref="I18:I19"/>
    <mergeCell ref="T24:T25"/>
    <mergeCell ref="S22:S23"/>
    <mergeCell ref="T22:T23"/>
    <mergeCell ref="A24:A25"/>
    <mergeCell ref="B24:B25"/>
    <mergeCell ref="C24:F25"/>
    <mergeCell ref="N22:N23"/>
    <mergeCell ref="Q22:Q23"/>
    <mergeCell ref="R22:R23"/>
    <mergeCell ref="A22:A23"/>
    <mergeCell ref="B22:B23"/>
    <mergeCell ref="C22:F23"/>
    <mergeCell ref="G22:G23"/>
    <mergeCell ref="H22:H23"/>
    <mergeCell ref="I22:I23"/>
    <mergeCell ref="J22:J23"/>
    <mergeCell ref="Q24:Q25"/>
    <mergeCell ref="R24:R25"/>
    <mergeCell ref="S24:S25"/>
    <mergeCell ref="H24:H25"/>
    <mergeCell ref="K22:K23"/>
    <mergeCell ref="M24:M25"/>
    <mergeCell ref="N24:N25"/>
    <mergeCell ref="I24:I25"/>
    <mergeCell ref="Q20:Q21"/>
    <mergeCell ref="R20:R21"/>
    <mergeCell ref="S20:S21"/>
    <mergeCell ref="R18:R19"/>
    <mergeCell ref="Q18:Q19"/>
    <mergeCell ref="T20:T21"/>
    <mergeCell ref="S18:S19"/>
    <mergeCell ref="T18:T19"/>
    <mergeCell ref="M18:M19"/>
    <mergeCell ref="N18:N19"/>
    <mergeCell ref="N20:N21"/>
    <mergeCell ref="M16:M17"/>
    <mergeCell ref="N16:N17"/>
    <mergeCell ref="Q16:Q17"/>
    <mergeCell ref="R16:R17"/>
    <mergeCell ref="S16:S17"/>
    <mergeCell ref="T16:T17"/>
    <mergeCell ref="A14:T14"/>
    <mergeCell ref="C15:F15"/>
    <mergeCell ref="A16:A17"/>
    <mergeCell ref="B16:B17"/>
    <mergeCell ref="C16:F17"/>
    <mergeCell ref="G16:G17"/>
    <mergeCell ref="H16:H17"/>
    <mergeCell ref="I16:I17"/>
    <mergeCell ref="J16:J17"/>
    <mergeCell ref="K16:K17"/>
    <mergeCell ref="A12:B12"/>
    <mergeCell ref="C12:F12"/>
    <mergeCell ref="G12:T12"/>
    <mergeCell ref="A13:C13"/>
    <mergeCell ref="D13:F13"/>
    <mergeCell ref="G13:I13"/>
    <mergeCell ref="J13:M13"/>
    <mergeCell ref="N13:P13"/>
    <mergeCell ref="A11:B11"/>
    <mergeCell ref="C11:F11"/>
    <mergeCell ref="G11:H11"/>
    <mergeCell ref="I11:M11"/>
    <mergeCell ref="N11:O11"/>
    <mergeCell ref="P11:T11"/>
    <mergeCell ref="A1:T1"/>
    <mergeCell ref="A2:T2"/>
    <mergeCell ref="A3:T3"/>
    <mergeCell ref="A4:T4"/>
    <mergeCell ref="A5:T5"/>
    <mergeCell ref="A6:T6"/>
    <mergeCell ref="A10:B10"/>
    <mergeCell ref="C10:F10"/>
    <mergeCell ref="G10:H10"/>
    <mergeCell ref="I10:M10"/>
    <mergeCell ref="N10:O10"/>
    <mergeCell ref="A7:T7"/>
    <mergeCell ref="A8:T8"/>
    <mergeCell ref="A9:B9"/>
    <mergeCell ref="C9:F9"/>
    <mergeCell ref="G9:H9"/>
    <mergeCell ref="I9:M9"/>
    <mergeCell ref="N9:O9"/>
    <mergeCell ref="P9:T9"/>
    <mergeCell ref="P10:Q10"/>
    <mergeCell ref="S10:T10"/>
  </mergeCells>
  <conditionalFormatting sqref="T16:T29">
    <cfRule type="cellIs" dxfId="6" priority="2" operator="equal">
      <formula>"Pass"</formula>
    </cfRule>
    <cfRule type="cellIs" dxfId="5" priority="3" operator="equal">
      <formula>"Fail"</formula>
    </cfRule>
  </conditionalFormatting>
  <conditionalFormatting sqref="C9:F9 I9:M9 I11:M11 P9:T9 P10:Q10 S10:T10 P11:T11">
    <cfRule type="cellIs" dxfId="4" priority="1" operator="equal">
      <formula>0</formula>
    </cfRule>
  </conditionalFormatting>
  <printOptions horizontalCentered="1"/>
  <pageMargins left="0.25" right="0.25" top="0.25" bottom="0.25" header="0" footer="0"/>
  <pageSetup orientation="landscape" r:id="rId1"/>
  <headerFooter>
    <oddFooter>&amp;C
&amp;RRevised date: 1/17/19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W52"/>
  <sheetViews>
    <sheetView zoomScaleNormal="100" zoomScaleSheetLayoutView="100" workbookViewId="0">
      <selection activeCell="C10" sqref="C10:G10"/>
    </sheetView>
  </sheetViews>
  <sheetFormatPr defaultColWidth="9.140625" defaultRowHeight="15" x14ac:dyDescent="0.25"/>
  <cols>
    <col min="1" max="3" width="8.140625" style="16" customWidth="1"/>
    <col min="4" max="4" width="6.85546875" style="16" customWidth="1"/>
    <col min="5" max="5" width="4.85546875" style="16" customWidth="1"/>
    <col min="6" max="6" width="5.140625" style="16" customWidth="1"/>
    <col min="7" max="7" width="8.5703125" style="16" customWidth="1"/>
    <col min="8" max="8" width="9.140625" style="16" customWidth="1"/>
    <col min="9" max="12" width="8.5703125" style="16" customWidth="1"/>
    <col min="13" max="13" width="10.5703125" style="16" customWidth="1"/>
    <col min="14" max="16384" width="9.140625" style="16"/>
  </cols>
  <sheetData>
    <row r="1" spans="1:23" x14ac:dyDescent="0.25">
      <c r="A1" s="402"/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15"/>
      <c r="O1" s="15"/>
      <c r="P1" s="15"/>
      <c r="Q1" s="15"/>
      <c r="R1" s="15"/>
    </row>
    <row r="2" spans="1:23" x14ac:dyDescent="0.25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15"/>
      <c r="O2" s="15"/>
      <c r="P2" s="15"/>
      <c r="Q2" s="15"/>
      <c r="R2" s="15"/>
    </row>
    <row r="3" spans="1:23" x14ac:dyDescent="0.25">
      <c r="A3" s="402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15"/>
      <c r="O3" s="15"/>
      <c r="P3" s="15"/>
      <c r="Q3" s="15"/>
      <c r="R3" s="15"/>
    </row>
    <row r="4" spans="1:23" ht="12.95" customHeight="1" x14ac:dyDescent="0.25">
      <c r="A4" s="162" t="s">
        <v>33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7"/>
      <c r="O4" s="17"/>
      <c r="P4" s="17"/>
      <c r="Q4" s="17"/>
      <c r="R4" s="17"/>
    </row>
    <row r="5" spans="1:23" ht="12.95" customHeight="1" x14ac:dyDescent="0.25">
      <c r="A5" s="163" t="s">
        <v>34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8"/>
      <c r="O5" s="18"/>
      <c r="P5" s="18"/>
      <c r="Q5" s="18"/>
      <c r="R5" s="18"/>
    </row>
    <row r="6" spans="1:23" ht="12.95" customHeight="1" x14ac:dyDescent="0.25">
      <c r="A6" s="163" t="s">
        <v>260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8"/>
      <c r="O6" s="18"/>
      <c r="P6" s="18"/>
      <c r="Q6" s="18"/>
      <c r="R6" s="18"/>
    </row>
    <row r="7" spans="1:23" ht="12.95" customHeight="1" x14ac:dyDescent="0.25">
      <c r="A7" s="163" t="s">
        <v>35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8"/>
      <c r="O7" s="18"/>
      <c r="P7" s="18"/>
      <c r="Q7" s="18"/>
      <c r="R7" s="18"/>
    </row>
    <row r="8" spans="1:23" ht="12.95" customHeight="1" x14ac:dyDescent="0.25">
      <c r="A8" s="403" t="s">
        <v>36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19"/>
      <c r="O8" s="19"/>
      <c r="P8" s="19"/>
      <c r="Q8" s="19"/>
      <c r="R8" s="19"/>
    </row>
    <row r="9" spans="1:23" ht="14.25" customHeight="1" x14ac:dyDescent="0.25">
      <c r="A9" s="320" t="s">
        <v>31</v>
      </c>
      <c r="B9" s="320"/>
      <c r="C9" s="404">
        <f>'Daily Report Page 1'!$B$11</f>
        <v>0</v>
      </c>
      <c r="D9" s="404"/>
      <c r="E9" s="404"/>
      <c r="F9" s="404"/>
      <c r="G9" s="404"/>
      <c r="H9" s="320" t="s">
        <v>30</v>
      </c>
      <c r="I9" s="320"/>
      <c r="J9" s="405">
        <f>'Daily Report Page 1'!$B$12</f>
        <v>0</v>
      </c>
      <c r="K9" s="405"/>
      <c r="L9" s="405"/>
      <c r="M9" s="405"/>
      <c r="O9" s="20"/>
      <c r="P9" s="20"/>
      <c r="W9" s="20"/>
    </row>
    <row r="10" spans="1:23" ht="14.25" customHeight="1" x14ac:dyDescent="0.25">
      <c r="A10" s="320" t="s">
        <v>37</v>
      </c>
      <c r="B10" s="320"/>
      <c r="C10" s="406"/>
      <c r="D10" s="406"/>
      <c r="E10" s="406"/>
      <c r="F10" s="406"/>
      <c r="G10" s="406"/>
      <c r="H10" s="320" t="s">
        <v>38</v>
      </c>
      <c r="I10" s="320"/>
      <c r="J10" s="406"/>
      <c r="K10" s="406"/>
      <c r="L10" s="406"/>
      <c r="M10" s="406"/>
      <c r="O10" s="20"/>
      <c r="P10" s="20"/>
      <c r="W10" s="20"/>
    </row>
    <row r="11" spans="1:23" ht="14.25" customHeight="1" x14ac:dyDescent="0.25">
      <c r="A11" s="320" t="s">
        <v>11</v>
      </c>
      <c r="B11" s="320"/>
      <c r="C11" s="399">
        <f>'Daily Report Page 1'!$I$14</f>
        <v>0</v>
      </c>
      <c r="D11" s="399"/>
      <c r="E11" s="399"/>
      <c r="F11" s="399"/>
      <c r="G11" s="399"/>
      <c r="H11" s="320" t="s">
        <v>24</v>
      </c>
      <c r="I11" s="320"/>
      <c r="J11" s="399">
        <f>'Daily Report Page 1'!$B$13</f>
        <v>0</v>
      </c>
      <c r="K11" s="399"/>
      <c r="L11" s="399"/>
      <c r="M11" s="399"/>
      <c r="O11" s="20"/>
      <c r="P11" s="20"/>
      <c r="W11" s="20"/>
    </row>
    <row r="12" spans="1:23" ht="14.25" customHeight="1" x14ac:dyDescent="0.25">
      <c r="A12" s="320" t="s">
        <v>226</v>
      </c>
      <c r="B12" s="320"/>
      <c r="C12" s="399">
        <f>'Daily Report Page 1'!$I$11</f>
        <v>0</v>
      </c>
      <c r="D12" s="399"/>
      <c r="E12" s="106" t="s">
        <v>227</v>
      </c>
      <c r="F12" s="399">
        <f>'Daily Report Page 1'!$G$55</f>
        <v>0</v>
      </c>
      <c r="G12" s="399"/>
      <c r="H12" s="320" t="s">
        <v>12</v>
      </c>
      <c r="I12" s="320"/>
      <c r="J12" s="396">
        <f>'Daily Report Page 1'!$I$13</f>
        <v>0</v>
      </c>
      <c r="K12" s="396"/>
      <c r="L12" s="396"/>
      <c r="M12" s="396"/>
    </row>
    <row r="13" spans="1:23" ht="14.25" customHeight="1" x14ac:dyDescent="0.25">
      <c r="A13" s="320" t="s">
        <v>39</v>
      </c>
      <c r="B13" s="320"/>
      <c r="C13" s="397"/>
      <c r="D13" s="397"/>
      <c r="E13" s="397"/>
      <c r="F13" s="397"/>
      <c r="G13" s="397"/>
      <c r="H13" s="320" t="s">
        <v>40</v>
      </c>
      <c r="I13" s="320"/>
      <c r="J13" s="398"/>
      <c r="K13" s="398"/>
      <c r="L13" s="398"/>
      <c r="M13" s="398"/>
    </row>
    <row r="14" spans="1:23" ht="14.25" customHeight="1" x14ac:dyDescent="0.25">
      <c r="A14" s="394" t="s">
        <v>41</v>
      </c>
      <c r="B14" s="394"/>
      <c r="C14" s="21" t="s">
        <v>42</v>
      </c>
      <c r="D14" s="22">
        <v>2</v>
      </c>
      <c r="E14" s="400" t="s">
        <v>43</v>
      </c>
      <c r="F14" s="401"/>
      <c r="G14" s="22">
        <v>2</v>
      </c>
      <c r="H14" s="310"/>
      <c r="I14" s="310"/>
      <c r="J14" s="395"/>
      <c r="K14" s="395"/>
      <c r="L14" s="395"/>
      <c r="M14" s="395"/>
    </row>
    <row r="15" spans="1:23" ht="14.25" customHeight="1" x14ac:dyDescent="0.25">
      <c r="A15" s="386" t="s">
        <v>44</v>
      </c>
      <c r="B15" s="387"/>
      <c r="C15" s="387"/>
      <c r="D15" s="388"/>
      <c r="E15" s="375"/>
      <c r="F15" s="389"/>
      <c r="G15" s="376"/>
      <c r="H15" s="375"/>
      <c r="I15" s="376"/>
      <c r="J15" s="375"/>
      <c r="K15" s="376"/>
      <c r="L15" s="375"/>
      <c r="M15" s="376"/>
    </row>
    <row r="16" spans="1:23" ht="14.25" customHeight="1" x14ac:dyDescent="0.25">
      <c r="A16" s="386" t="s">
        <v>45</v>
      </c>
      <c r="B16" s="387"/>
      <c r="C16" s="387"/>
      <c r="D16" s="388"/>
      <c r="E16" s="375"/>
      <c r="F16" s="389"/>
      <c r="G16" s="376"/>
      <c r="H16" s="375"/>
      <c r="I16" s="376"/>
      <c r="J16" s="375"/>
      <c r="K16" s="376"/>
      <c r="L16" s="375"/>
      <c r="M16" s="376"/>
    </row>
    <row r="17" spans="1:13" ht="14.25" customHeight="1" x14ac:dyDescent="0.25">
      <c r="A17" s="390" t="s">
        <v>46</v>
      </c>
      <c r="B17" s="390"/>
      <c r="C17" s="390"/>
      <c r="D17" s="390"/>
      <c r="E17" s="391"/>
      <c r="F17" s="392"/>
      <c r="G17" s="393"/>
      <c r="H17" s="391"/>
      <c r="I17" s="393"/>
      <c r="J17" s="391"/>
      <c r="K17" s="393"/>
      <c r="L17" s="391"/>
      <c r="M17" s="393"/>
    </row>
    <row r="18" spans="1:13" ht="14.25" customHeight="1" x14ac:dyDescent="0.25">
      <c r="A18" s="390"/>
      <c r="B18" s="390"/>
      <c r="C18" s="390"/>
      <c r="D18" s="390"/>
      <c r="E18" s="380"/>
      <c r="F18" s="381"/>
      <c r="G18" s="382"/>
      <c r="H18" s="380"/>
      <c r="I18" s="382"/>
      <c r="J18" s="380"/>
      <c r="K18" s="382"/>
      <c r="L18" s="380"/>
      <c r="M18" s="382"/>
    </row>
    <row r="19" spans="1:13" ht="14.25" customHeight="1" x14ac:dyDescent="0.25">
      <c r="A19" s="23" t="s">
        <v>18</v>
      </c>
      <c r="B19" s="24"/>
      <c r="C19" s="25" t="s">
        <v>47</v>
      </c>
      <c r="D19" s="26"/>
      <c r="E19" s="383"/>
      <c r="F19" s="384"/>
      <c r="G19" s="385"/>
      <c r="H19" s="383"/>
      <c r="I19" s="385"/>
      <c r="J19" s="383"/>
      <c r="K19" s="385"/>
      <c r="L19" s="383"/>
      <c r="M19" s="385"/>
    </row>
    <row r="20" spans="1:13" ht="14.25" customHeight="1" x14ac:dyDescent="0.25">
      <c r="A20" s="326" t="s">
        <v>48</v>
      </c>
      <c r="B20" s="327"/>
      <c r="C20" s="327"/>
      <c r="D20" s="328"/>
      <c r="E20" s="372"/>
      <c r="F20" s="373"/>
      <c r="G20" s="374"/>
      <c r="H20" s="375"/>
      <c r="I20" s="376"/>
      <c r="J20" s="375"/>
      <c r="K20" s="376"/>
      <c r="L20" s="375"/>
      <c r="M20" s="376"/>
    </row>
    <row r="21" spans="1:13" ht="14.25" customHeight="1" x14ac:dyDescent="0.25">
      <c r="A21" s="326" t="s">
        <v>49</v>
      </c>
      <c r="B21" s="327"/>
      <c r="C21" s="327"/>
      <c r="D21" s="328"/>
      <c r="E21" s="377"/>
      <c r="F21" s="378"/>
      <c r="G21" s="379"/>
      <c r="H21" s="377"/>
      <c r="I21" s="379"/>
      <c r="J21" s="377"/>
      <c r="K21" s="379"/>
      <c r="L21" s="377"/>
      <c r="M21" s="379"/>
    </row>
    <row r="22" spans="1:13" ht="14.25" customHeight="1" x14ac:dyDescent="0.25">
      <c r="A22" s="369" t="s">
        <v>199</v>
      </c>
      <c r="B22" s="370"/>
      <c r="C22" s="370"/>
      <c r="D22" s="371"/>
      <c r="E22" s="345"/>
      <c r="F22" s="346"/>
      <c r="G22" s="347"/>
      <c r="H22" s="345"/>
      <c r="I22" s="347"/>
      <c r="J22" s="345"/>
      <c r="K22" s="347"/>
      <c r="L22" s="345"/>
      <c r="M22" s="347"/>
    </row>
    <row r="23" spans="1:13" ht="14.25" customHeight="1" x14ac:dyDescent="0.25">
      <c r="A23" s="326" t="s">
        <v>200</v>
      </c>
      <c r="B23" s="327"/>
      <c r="C23" s="327"/>
      <c r="D23" s="328"/>
      <c r="E23" s="360"/>
      <c r="F23" s="361"/>
      <c r="G23" s="362"/>
      <c r="H23" s="360"/>
      <c r="I23" s="362"/>
      <c r="J23" s="360"/>
      <c r="K23" s="362"/>
      <c r="L23" s="360"/>
      <c r="M23" s="362"/>
    </row>
    <row r="24" spans="1:13" ht="14.25" customHeight="1" x14ac:dyDescent="0.25">
      <c r="A24" s="326" t="s">
        <v>201</v>
      </c>
      <c r="B24" s="327"/>
      <c r="C24" s="327"/>
      <c r="D24" s="328"/>
      <c r="E24" s="360"/>
      <c r="F24" s="361"/>
      <c r="G24" s="362"/>
      <c r="H24" s="360"/>
      <c r="I24" s="362"/>
      <c r="J24" s="360"/>
      <c r="K24" s="362"/>
      <c r="L24" s="360"/>
      <c r="M24" s="362"/>
    </row>
    <row r="25" spans="1:13" ht="14.25" customHeight="1" x14ac:dyDescent="0.25">
      <c r="A25" s="314" t="s">
        <v>202</v>
      </c>
      <c r="B25" s="315"/>
      <c r="C25" s="315"/>
      <c r="D25" s="316"/>
      <c r="E25" s="354" t="str">
        <f>IF(E23="","",E23-E24)</f>
        <v/>
      </c>
      <c r="F25" s="355"/>
      <c r="G25" s="356"/>
      <c r="H25" s="354" t="str">
        <f>IF(H23="","",H23-H24)</f>
        <v/>
      </c>
      <c r="I25" s="356"/>
      <c r="J25" s="354" t="str">
        <f>IF(J23="","",J23-J24)</f>
        <v/>
      </c>
      <c r="K25" s="356"/>
      <c r="L25" s="354" t="str">
        <f>IF(L23="","",L23-L24)</f>
        <v/>
      </c>
      <c r="M25" s="356"/>
    </row>
    <row r="26" spans="1:13" ht="14.25" customHeight="1" x14ac:dyDescent="0.25">
      <c r="A26" s="326" t="s">
        <v>203</v>
      </c>
      <c r="B26" s="327"/>
      <c r="C26" s="327"/>
      <c r="D26" s="328"/>
      <c r="E26" s="360"/>
      <c r="F26" s="361"/>
      <c r="G26" s="362"/>
      <c r="H26" s="360"/>
      <c r="I26" s="362"/>
      <c r="J26" s="360"/>
      <c r="K26" s="362"/>
      <c r="L26" s="360"/>
      <c r="M26" s="362"/>
    </row>
    <row r="27" spans="1:13" ht="14.25" customHeight="1" x14ac:dyDescent="0.25">
      <c r="A27" s="326" t="s">
        <v>204</v>
      </c>
      <c r="B27" s="327"/>
      <c r="C27" s="327"/>
      <c r="D27" s="328"/>
      <c r="E27" s="360"/>
      <c r="F27" s="361"/>
      <c r="G27" s="362"/>
      <c r="H27" s="360"/>
      <c r="I27" s="362"/>
      <c r="J27" s="360"/>
      <c r="K27" s="362"/>
      <c r="L27" s="360"/>
      <c r="M27" s="362"/>
    </row>
    <row r="28" spans="1:13" ht="14.25" customHeight="1" x14ac:dyDescent="0.25">
      <c r="A28" s="314" t="s">
        <v>205</v>
      </c>
      <c r="B28" s="315"/>
      <c r="C28" s="315"/>
      <c r="D28" s="316"/>
      <c r="E28" s="354" t="str">
        <f>IF(E26="","",E26-E27)</f>
        <v/>
      </c>
      <c r="F28" s="355"/>
      <c r="G28" s="356"/>
      <c r="H28" s="354" t="str">
        <f>IF(H26="","",H26-H27)</f>
        <v/>
      </c>
      <c r="I28" s="356"/>
      <c r="J28" s="354" t="str">
        <f>IF(J26="","",J26-J27)</f>
        <v/>
      </c>
      <c r="K28" s="356"/>
      <c r="L28" s="354" t="str">
        <f>IF(L26="","",L26-L27)</f>
        <v/>
      </c>
      <c r="M28" s="356"/>
    </row>
    <row r="29" spans="1:13" ht="14.25" customHeight="1" x14ac:dyDescent="0.25">
      <c r="A29" s="326" t="s">
        <v>206</v>
      </c>
      <c r="B29" s="327"/>
      <c r="C29" s="327"/>
      <c r="D29" s="328"/>
      <c r="E29" s="360"/>
      <c r="F29" s="361"/>
      <c r="G29" s="362"/>
      <c r="H29" s="360"/>
      <c r="I29" s="362"/>
      <c r="J29" s="360"/>
      <c r="K29" s="362"/>
      <c r="L29" s="360"/>
      <c r="M29" s="362"/>
    </row>
    <row r="30" spans="1:13" ht="14.25" customHeight="1" x14ac:dyDescent="0.25">
      <c r="A30" s="314" t="s">
        <v>207</v>
      </c>
      <c r="B30" s="315"/>
      <c r="C30" s="315"/>
      <c r="D30" s="316"/>
      <c r="E30" s="354" t="str">
        <f>IF(E28="","",E28-E29)</f>
        <v/>
      </c>
      <c r="F30" s="355"/>
      <c r="G30" s="356"/>
      <c r="H30" s="354" t="str">
        <f>IF(H28="","",H28-H29)</f>
        <v/>
      </c>
      <c r="I30" s="356"/>
      <c r="J30" s="354" t="str">
        <f>IF(J28="","",J28-J29)</f>
        <v/>
      </c>
      <c r="K30" s="356"/>
      <c r="L30" s="354" t="str">
        <f>IF(L28="","",L28-L29)</f>
        <v/>
      </c>
      <c r="M30" s="356"/>
    </row>
    <row r="31" spans="1:13" ht="14.25" customHeight="1" x14ac:dyDescent="0.3">
      <c r="A31" s="314" t="s">
        <v>208</v>
      </c>
      <c r="B31" s="315"/>
      <c r="C31" s="315"/>
      <c r="D31" s="316"/>
      <c r="E31" s="366" t="str">
        <f>IF(E30="","",ROUND(E30/E22,4))</f>
        <v/>
      </c>
      <c r="F31" s="367"/>
      <c r="G31" s="368"/>
      <c r="H31" s="366" t="str">
        <f>IF(H30="","",ROUND(H30/H22,4))</f>
        <v/>
      </c>
      <c r="I31" s="368"/>
      <c r="J31" s="366" t="str">
        <f>IF(J30="","",ROUND(J30/J22,4))</f>
        <v/>
      </c>
      <c r="K31" s="368"/>
      <c r="L31" s="366" t="str">
        <f>IF(L30="","",ROUND(L30/L22,4))</f>
        <v/>
      </c>
      <c r="M31" s="368"/>
    </row>
    <row r="32" spans="1:13" ht="14.25" customHeight="1" x14ac:dyDescent="0.25">
      <c r="A32" s="314" t="s">
        <v>209</v>
      </c>
      <c r="B32" s="315"/>
      <c r="C32" s="315"/>
      <c r="D32" s="316"/>
      <c r="E32" s="323" t="str">
        <f>IF(E30="","",ROUND(E22*E25/E30,1))</f>
        <v/>
      </c>
      <c r="F32" s="324"/>
      <c r="G32" s="325"/>
      <c r="H32" s="323" t="str">
        <f>IF(H30="","",ROUND(H22*H25/H30,1))</f>
        <v/>
      </c>
      <c r="I32" s="325"/>
      <c r="J32" s="323" t="str">
        <f>IF(J30="","",ROUND(J22*J25/J30,1))</f>
        <v/>
      </c>
      <c r="K32" s="325"/>
      <c r="L32" s="323" t="str">
        <f>IF(L30="","",ROUND(L22*L25/L30,1))</f>
        <v/>
      </c>
      <c r="M32" s="325"/>
    </row>
    <row r="33" spans="1:13" ht="14.25" customHeight="1" x14ac:dyDescent="0.25">
      <c r="A33" s="363" t="s">
        <v>210</v>
      </c>
      <c r="B33" s="364"/>
      <c r="C33" s="364"/>
      <c r="D33" s="365"/>
      <c r="E33" s="345"/>
      <c r="F33" s="346"/>
      <c r="G33" s="347"/>
      <c r="H33" s="345"/>
      <c r="I33" s="347"/>
      <c r="J33" s="345"/>
      <c r="K33" s="347"/>
      <c r="L33" s="345"/>
      <c r="M33" s="347"/>
    </row>
    <row r="34" spans="1:13" ht="25.5" customHeight="1" x14ac:dyDescent="0.25">
      <c r="A34" s="334" t="s">
        <v>249</v>
      </c>
      <c r="B34" s="335"/>
      <c r="C34" s="335"/>
      <c r="D34" s="336"/>
      <c r="E34" s="323" t="str">
        <f>IF(E33="","",ROUND((E33*(100-E39)+E39)/100,1))</f>
        <v/>
      </c>
      <c r="F34" s="324"/>
      <c r="G34" s="325"/>
      <c r="H34" s="323" t="str">
        <f>IF(H33="","",ROUND((H33*(100-H39)+H39)/100,1))</f>
        <v/>
      </c>
      <c r="I34" s="325"/>
      <c r="J34" s="323" t="str">
        <f>IF(J33="","",ROUND((J33*(100-J39)+J39)/100,1))</f>
        <v/>
      </c>
      <c r="K34" s="325"/>
      <c r="L34" s="323" t="str">
        <f>IF(L33="","",ROUND((L33*(100-L39)+L39)/100,1))</f>
        <v/>
      </c>
      <c r="M34" s="325"/>
    </row>
    <row r="35" spans="1:13" ht="14.25" customHeight="1" x14ac:dyDescent="0.25">
      <c r="A35" s="314" t="s">
        <v>225</v>
      </c>
      <c r="B35" s="315"/>
      <c r="C35" s="315"/>
      <c r="D35" s="316"/>
      <c r="E35" s="323" t="str">
        <f>IF(E32="","",ROUND(E32/(1+(E34/100)),1))</f>
        <v/>
      </c>
      <c r="F35" s="324"/>
      <c r="G35" s="325"/>
      <c r="H35" s="323" t="str">
        <f>IF(H32="","",ROUND(H32/(1+(H34/100)),1))</f>
        <v/>
      </c>
      <c r="I35" s="325"/>
      <c r="J35" s="323" t="str">
        <f>IF(J32="","",ROUND(J32/(1+(J34/100)),1))</f>
        <v/>
      </c>
      <c r="K35" s="325"/>
      <c r="L35" s="323" t="str">
        <f>IF(L32="","",ROUND(L32/(1+(L34/100)),1))</f>
        <v/>
      </c>
      <c r="M35" s="325"/>
    </row>
    <row r="36" spans="1:13" ht="14.25" customHeight="1" x14ac:dyDescent="0.25">
      <c r="A36" s="326" t="s">
        <v>211</v>
      </c>
      <c r="B36" s="327"/>
      <c r="C36" s="327"/>
      <c r="D36" s="328"/>
      <c r="E36" s="360"/>
      <c r="F36" s="361"/>
      <c r="G36" s="362"/>
      <c r="H36" s="360"/>
      <c r="I36" s="362"/>
      <c r="J36" s="360"/>
      <c r="K36" s="362"/>
      <c r="L36" s="360"/>
      <c r="M36" s="362"/>
    </row>
    <row r="37" spans="1:13" ht="14.25" customHeight="1" x14ac:dyDescent="0.25">
      <c r="A37" s="326" t="s">
        <v>212</v>
      </c>
      <c r="B37" s="327"/>
      <c r="C37" s="327"/>
      <c r="D37" s="328"/>
      <c r="E37" s="360"/>
      <c r="F37" s="361"/>
      <c r="G37" s="362"/>
      <c r="H37" s="360"/>
      <c r="I37" s="362"/>
      <c r="J37" s="360"/>
      <c r="K37" s="362"/>
      <c r="L37" s="360"/>
      <c r="M37" s="362"/>
    </row>
    <row r="38" spans="1:13" ht="14.25" customHeight="1" x14ac:dyDescent="0.25">
      <c r="A38" s="314" t="s">
        <v>213</v>
      </c>
      <c r="B38" s="315"/>
      <c r="C38" s="315"/>
      <c r="D38" s="316"/>
      <c r="E38" s="354" t="str">
        <f>IF(E36="","",E36-E37)</f>
        <v/>
      </c>
      <c r="F38" s="355"/>
      <c r="G38" s="356"/>
      <c r="H38" s="354" t="str">
        <f>IF(H36="","",H36-H37)</f>
        <v/>
      </c>
      <c r="I38" s="356"/>
      <c r="J38" s="354" t="str">
        <f>IF(J36="","",J36-J37)</f>
        <v/>
      </c>
      <c r="K38" s="356"/>
      <c r="L38" s="354" t="str">
        <f>IF(L36="","",L36-L37)</f>
        <v/>
      </c>
      <c r="M38" s="356"/>
    </row>
    <row r="39" spans="1:13" ht="14.25" customHeight="1" x14ac:dyDescent="0.25">
      <c r="A39" s="314" t="s">
        <v>214</v>
      </c>
      <c r="B39" s="315"/>
      <c r="C39" s="315"/>
      <c r="D39" s="316"/>
      <c r="E39" s="357" t="str">
        <f>IF(E38="","",ROUND(E38/E25*100,0))</f>
        <v/>
      </c>
      <c r="F39" s="358"/>
      <c r="G39" s="359"/>
      <c r="H39" s="357" t="str">
        <f>IF(H38="","",ROUND(H38/H25*100,0))</f>
        <v/>
      </c>
      <c r="I39" s="359"/>
      <c r="J39" s="357" t="str">
        <f>IF(J38="","",ROUND(J38/J25*100,0))</f>
        <v/>
      </c>
      <c r="K39" s="359"/>
      <c r="L39" s="357" t="str">
        <f>IF(L38="","",ROUND(L38/L25*100,0))</f>
        <v/>
      </c>
      <c r="M39" s="359"/>
    </row>
    <row r="40" spans="1:13" ht="14.25" customHeight="1" x14ac:dyDescent="0.25">
      <c r="A40" s="326" t="s">
        <v>215</v>
      </c>
      <c r="B40" s="327"/>
      <c r="C40" s="327"/>
      <c r="D40" s="328"/>
      <c r="E40" s="348"/>
      <c r="F40" s="349"/>
      <c r="G40" s="350"/>
      <c r="H40" s="348"/>
      <c r="I40" s="350"/>
      <c r="J40" s="348"/>
      <c r="K40" s="350"/>
      <c r="L40" s="348"/>
      <c r="M40" s="350"/>
    </row>
    <row r="41" spans="1:13" ht="14.25" customHeight="1" x14ac:dyDescent="0.25">
      <c r="A41" s="326" t="s">
        <v>216</v>
      </c>
      <c r="B41" s="327"/>
      <c r="C41" s="327"/>
      <c r="D41" s="328"/>
      <c r="E41" s="351"/>
      <c r="F41" s="352"/>
      <c r="G41" s="353"/>
      <c r="H41" s="351"/>
      <c r="I41" s="353"/>
      <c r="J41" s="351"/>
      <c r="K41" s="353"/>
      <c r="L41" s="351"/>
      <c r="M41" s="353"/>
    </row>
    <row r="42" spans="1:13" ht="14.25" customHeight="1" x14ac:dyDescent="0.25">
      <c r="A42" s="326" t="s">
        <v>217</v>
      </c>
      <c r="B42" s="327"/>
      <c r="C42" s="327"/>
      <c r="D42" s="328"/>
      <c r="E42" s="342"/>
      <c r="F42" s="343"/>
      <c r="G42" s="344"/>
      <c r="H42" s="342"/>
      <c r="I42" s="344"/>
      <c r="J42" s="342"/>
      <c r="K42" s="344"/>
      <c r="L42" s="342"/>
      <c r="M42" s="344"/>
    </row>
    <row r="43" spans="1:13" ht="14.25" customHeight="1" x14ac:dyDescent="0.25">
      <c r="A43" s="326" t="s">
        <v>218</v>
      </c>
      <c r="B43" s="327"/>
      <c r="C43" s="327"/>
      <c r="D43" s="328"/>
      <c r="E43" s="345"/>
      <c r="F43" s="346"/>
      <c r="G43" s="347"/>
      <c r="H43" s="345"/>
      <c r="I43" s="347"/>
      <c r="J43" s="345"/>
      <c r="K43" s="347"/>
      <c r="L43" s="345"/>
      <c r="M43" s="347"/>
    </row>
    <row r="44" spans="1:13" ht="25.5" customHeight="1" x14ac:dyDescent="0.25">
      <c r="A44" s="334" t="s">
        <v>222</v>
      </c>
      <c r="B44" s="335"/>
      <c r="C44" s="335"/>
      <c r="D44" s="336"/>
      <c r="E44" s="337" t="str">
        <f>IF(E39="","",IF(E39&lt;10,E42,ROUND((E42*(100-E39)+E39)/100,1)))</f>
        <v/>
      </c>
      <c r="F44" s="338"/>
      <c r="G44" s="339"/>
      <c r="H44" s="340" t="str">
        <f>IF(H39="","",IF(H39&lt;10,H42,ROUND((H42*(100-H39)+H39)/100,1)))</f>
        <v/>
      </c>
      <c r="I44" s="341"/>
      <c r="J44" s="340" t="str">
        <f>IF(J39="","",IF(J39&lt;10,J42,ROUND((J42*(100-J39)+J39)/100,1)))</f>
        <v/>
      </c>
      <c r="K44" s="341"/>
      <c r="L44" s="337" t="str">
        <f>IF(L39="","",IF(L39&lt;10,L42,ROUND((L42*(100-L39)+L39)/100,1)))</f>
        <v/>
      </c>
      <c r="M44" s="339"/>
    </row>
    <row r="45" spans="1:13" ht="25.5" customHeight="1" x14ac:dyDescent="0.25">
      <c r="A45" s="334" t="s">
        <v>223</v>
      </c>
      <c r="B45" s="335"/>
      <c r="C45" s="335"/>
      <c r="D45" s="336"/>
      <c r="E45" s="323" t="str">
        <f>IF(E40="","",IF(E39&lt;10,E43,ROUND((((100-E39)*E43)+(56.2*E39*E40))/100,1)))</f>
        <v/>
      </c>
      <c r="F45" s="324"/>
      <c r="G45" s="325"/>
      <c r="H45" s="323" t="str">
        <f>IF(H40="","",IF(H39&lt;10,H43,ROUND((((100-H39)*H43)+(56.2*H39*H40))/100,1)))</f>
        <v/>
      </c>
      <c r="I45" s="325"/>
      <c r="J45" s="323" t="str">
        <f>IF(J40="","",IF(J39&lt;10,J43,ROUND((((100-J39)*J43)+(56.2*J39*J40))/100,1)))</f>
        <v/>
      </c>
      <c r="K45" s="325"/>
      <c r="L45" s="323" t="str">
        <f>IF(L40="","",IF(L39&lt;10,L43,ROUND((((100-L39)*L43)+(56.2*L39*L40))/100,1)))</f>
        <v/>
      </c>
      <c r="M45" s="325"/>
    </row>
    <row r="46" spans="1:13" ht="14.25" customHeight="1" x14ac:dyDescent="0.25">
      <c r="A46" s="314" t="s">
        <v>219</v>
      </c>
      <c r="B46" s="315"/>
      <c r="C46" s="315"/>
      <c r="D46" s="316"/>
      <c r="E46" s="323" t="str">
        <f>IF(E45="","",ROUND(E35/E45*100,1))</f>
        <v/>
      </c>
      <c r="F46" s="324"/>
      <c r="G46" s="325"/>
      <c r="H46" s="323" t="str">
        <f>IF(H45="","",ROUND(H35/H45*100,1))</f>
        <v/>
      </c>
      <c r="I46" s="325"/>
      <c r="J46" s="323" t="str">
        <f>IF(J45="","",ROUND(J35/J45*100,1))</f>
        <v/>
      </c>
      <c r="K46" s="325"/>
      <c r="L46" s="323" t="str">
        <f>IF(L45="","",ROUND(L35/L45*100,1))</f>
        <v/>
      </c>
      <c r="M46" s="325"/>
    </row>
    <row r="47" spans="1:13" ht="14.25" customHeight="1" x14ac:dyDescent="0.25">
      <c r="A47" s="326" t="s">
        <v>220</v>
      </c>
      <c r="B47" s="327"/>
      <c r="C47" s="327"/>
      <c r="D47" s="328"/>
      <c r="E47" s="329"/>
      <c r="F47" s="330"/>
      <c r="G47" s="331"/>
      <c r="H47" s="329"/>
      <c r="I47" s="331"/>
      <c r="J47" s="329"/>
      <c r="K47" s="331"/>
      <c r="L47" s="332"/>
      <c r="M47" s="333"/>
    </row>
    <row r="48" spans="1:13" ht="14.25" customHeight="1" x14ac:dyDescent="0.25">
      <c r="A48" s="314" t="s">
        <v>50</v>
      </c>
      <c r="B48" s="315"/>
      <c r="C48" s="315"/>
      <c r="D48" s="316"/>
      <c r="E48" s="317" t="str">
        <f>IF(E47="","",IF($G$14="","",IF($D$14="","",IF(E34&gt;(E44+$D$14),"Fail",IF(E34&lt;(E44-$G$14),"Fail",IF(E46=E47,"Pass",IF(E46&gt;E47,"Pass","Fail")))))))</f>
        <v/>
      </c>
      <c r="F48" s="318"/>
      <c r="G48" s="319"/>
      <c r="H48" s="317" t="str">
        <f>IF(H47="","",IF($G$14="","",IF($D$14="","",IF(H34&gt;(H44+$D$14),"Fail",IF(H34&lt;(H44-$G$14),"Fail",IF(H46=H47,"Pass",IF(H46&gt;H47,"Pass","Fail")))))))</f>
        <v/>
      </c>
      <c r="I48" s="319"/>
      <c r="J48" s="317" t="str">
        <f>IF(J47="","",IF($G$14="","",IF($D$14="","",IF(J34&gt;(J44+$D$14),"Fail",IF(J34&lt;(J44-$G$14),"Fail",IF(J46=J47,"Pass",IF(J46&gt;J47,"Pass","Fail")))))))</f>
        <v/>
      </c>
      <c r="K48" s="319"/>
      <c r="L48" s="317" t="str">
        <f>IF(L47="","",IF($G$14="","",IF($D$14="","",IF(L34&gt;(L44+$D$14),"Fail",IF(L34&lt;(L44-$G$14),"Fail",IF(L46=L47,"Pass",IF(L46&gt;L47,"Pass","Fail")))))))</f>
        <v/>
      </c>
      <c r="M48" s="319"/>
    </row>
    <row r="49" spans="1:13" ht="14.25" customHeight="1" x14ac:dyDescent="0.25">
      <c r="A49" s="310" t="s">
        <v>51</v>
      </c>
      <c r="B49" s="310"/>
      <c r="C49" s="310"/>
      <c r="D49" s="310"/>
      <c r="E49" s="310"/>
      <c r="F49" s="105"/>
      <c r="G49" s="310" t="s">
        <v>52</v>
      </c>
      <c r="H49" s="310"/>
      <c r="I49" s="27"/>
      <c r="J49" s="320" t="s">
        <v>53</v>
      </c>
      <c r="K49" s="320"/>
      <c r="L49" s="321"/>
      <c r="M49" s="322"/>
    </row>
    <row r="50" spans="1:13" ht="14.25" customHeight="1" x14ac:dyDescent="0.25">
      <c r="A50" s="310" t="s">
        <v>54</v>
      </c>
      <c r="B50" s="310"/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</row>
    <row r="51" spans="1:13" ht="14.25" customHeight="1" x14ac:dyDescent="0.25">
      <c r="A51" s="312"/>
      <c r="B51" s="312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</row>
    <row r="52" spans="1:13" ht="14.25" customHeight="1" x14ac:dyDescent="0.25">
      <c r="A52" s="28"/>
      <c r="B52" s="312"/>
      <c r="C52" s="312"/>
      <c r="D52" s="312"/>
      <c r="E52" s="312"/>
      <c r="F52" s="312"/>
      <c r="G52" s="312"/>
      <c r="H52" s="313"/>
      <c r="I52" s="313"/>
      <c r="J52" s="313"/>
      <c r="K52" s="313"/>
      <c r="L52" s="313"/>
      <c r="M52" s="313"/>
    </row>
  </sheetData>
  <sheetProtection algorithmName="SHA-512" hashValue="BtWdgnUn652a9frk1KsTPFeJR9ZCDl+q6zB6And7tJWJj7qUFV8FVBWQBN7rPeB7lYgbrZYWoMpEzGHULrrkDw==" saltValue="6BLzpIBry7OmO+WjUBUHpg==" spinCount="100000" sheet="1" selectLockedCells="1"/>
  <mergeCells count="209">
    <mergeCell ref="A1:M1"/>
    <mergeCell ref="A2:M2"/>
    <mergeCell ref="A3:M3"/>
    <mergeCell ref="A4:M4"/>
    <mergeCell ref="A5:M5"/>
    <mergeCell ref="A6:M6"/>
    <mergeCell ref="A11:B11"/>
    <mergeCell ref="C11:G11"/>
    <mergeCell ref="H11:I11"/>
    <mergeCell ref="J11:M11"/>
    <mergeCell ref="A7:M7"/>
    <mergeCell ref="A8:M8"/>
    <mergeCell ref="A9:B9"/>
    <mergeCell ref="C9:G9"/>
    <mergeCell ref="H9:I9"/>
    <mergeCell ref="J9:M9"/>
    <mergeCell ref="A10:B10"/>
    <mergeCell ref="C10:G10"/>
    <mergeCell ref="H10:I10"/>
    <mergeCell ref="J10:M10"/>
    <mergeCell ref="A14:B14"/>
    <mergeCell ref="H14:M14"/>
    <mergeCell ref="A15:D15"/>
    <mergeCell ref="E15:G15"/>
    <mergeCell ref="H15:I15"/>
    <mergeCell ref="J15:K15"/>
    <mergeCell ref="L15:M15"/>
    <mergeCell ref="A12:B12"/>
    <mergeCell ref="H12:I12"/>
    <mergeCell ref="J12:M12"/>
    <mergeCell ref="A13:B13"/>
    <mergeCell ref="C13:G13"/>
    <mergeCell ref="H13:I13"/>
    <mergeCell ref="J13:M13"/>
    <mergeCell ref="C12:D12"/>
    <mergeCell ref="F12:G12"/>
    <mergeCell ref="E14:F14"/>
    <mergeCell ref="E18:G18"/>
    <mergeCell ref="H18:I18"/>
    <mergeCell ref="J18:K18"/>
    <mergeCell ref="L18:M18"/>
    <mergeCell ref="E19:G19"/>
    <mergeCell ref="H19:I19"/>
    <mergeCell ref="J19:K19"/>
    <mergeCell ref="L19:M19"/>
    <mergeCell ref="A16:D16"/>
    <mergeCell ref="E16:G16"/>
    <mergeCell ref="H16:I16"/>
    <mergeCell ref="J16:K16"/>
    <mergeCell ref="L16:M16"/>
    <mergeCell ref="A17:D18"/>
    <mergeCell ref="E17:G17"/>
    <mergeCell ref="H17:I17"/>
    <mergeCell ref="J17:K17"/>
    <mergeCell ref="L17:M17"/>
    <mergeCell ref="A20:D20"/>
    <mergeCell ref="E20:G20"/>
    <mergeCell ref="H20:I20"/>
    <mergeCell ref="J20:K20"/>
    <mergeCell ref="L20:M20"/>
    <mergeCell ref="A21:D21"/>
    <mergeCell ref="E21:G21"/>
    <mergeCell ref="H21:I21"/>
    <mergeCell ref="J21:K21"/>
    <mergeCell ref="L21:M21"/>
    <mergeCell ref="A22:D22"/>
    <mergeCell ref="E22:G22"/>
    <mergeCell ref="H22:I22"/>
    <mergeCell ref="J22:K22"/>
    <mergeCell ref="L22:M22"/>
    <mergeCell ref="A23:D23"/>
    <mergeCell ref="E23:G23"/>
    <mergeCell ref="H23:I23"/>
    <mergeCell ref="J23:K23"/>
    <mergeCell ref="L23:M23"/>
    <mergeCell ref="A24:D24"/>
    <mergeCell ref="E24:G24"/>
    <mergeCell ref="H24:I24"/>
    <mergeCell ref="J24:K24"/>
    <mergeCell ref="L24:M24"/>
    <mergeCell ref="A25:D25"/>
    <mergeCell ref="E25:G25"/>
    <mergeCell ref="H25:I25"/>
    <mergeCell ref="J25:K25"/>
    <mergeCell ref="L25:M25"/>
    <mergeCell ref="A26:D26"/>
    <mergeCell ref="E26:G26"/>
    <mergeCell ref="H26:I26"/>
    <mergeCell ref="J26:K26"/>
    <mergeCell ref="L26:M26"/>
    <mergeCell ref="A27:D27"/>
    <mergeCell ref="E27:G27"/>
    <mergeCell ref="H27:I27"/>
    <mergeCell ref="J27:K27"/>
    <mergeCell ref="L27:M27"/>
    <mergeCell ref="A28:D28"/>
    <mergeCell ref="E28:G28"/>
    <mergeCell ref="H28:I28"/>
    <mergeCell ref="J28:K28"/>
    <mergeCell ref="L28:M28"/>
    <mergeCell ref="A29:D29"/>
    <mergeCell ref="E29:G29"/>
    <mergeCell ref="H29:I29"/>
    <mergeCell ref="J29:K29"/>
    <mergeCell ref="L29:M29"/>
    <mergeCell ref="A30:D30"/>
    <mergeCell ref="E30:G30"/>
    <mergeCell ref="H30:I30"/>
    <mergeCell ref="J30:K30"/>
    <mergeCell ref="L30:M30"/>
    <mergeCell ref="A31:D31"/>
    <mergeCell ref="E31:G31"/>
    <mergeCell ref="H31:I31"/>
    <mergeCell ref="J31:K31"/>
    <mergeCell ref="L31:M31"/>
    <mergeCell ref="A32:D32"/>
    <mergeCell ref="E32:G32"/>
    <mergeCell ref="H32:I32"/>
    <mergeCell ref="J32:K32"/>
    <mergeCell ref="L32:M32"/>
    <mergeCell ref="A33:D33"/>
    <mergeCell ref="E33:G33"/>
    <mergeCell ref="H33:I33"/>
    <mergeCell ref="J33:K33"/>
    <mergeCell ref="L33:M33"/>
    <mergeCell ref="A34:D34"/>
    <mergeCell ref="E34:G34"/>
    <mergeCell ref="H34:I34"/>
    <mergeCell ref="J34:K34"/>
    <mergeCell ref="L34:M34"/>
    <mergeCell ref="A35:D35"/>
    <mergeCell ref="E35:G35"/>
    <mergeCell ref="H35:I35"/>
    <mergeCell ref="J35:K35"/>
    <mergeCell ref="L35:M35"/>
    <mergeCell ref="A36:D36"/>
    <mergeCell ref="E36:G36"/>
    <mergeCell ref="H36:I36"/>
    <mergeCell ref="J36:K36"/>
    <mergeCell ref="L36:M36"/>
    <mergeCell ref="A37:D37"/>
    <mergeCell ref="E37:G37"/>
    <mergeCell ref="H37:I37"/>
    <mergeCell ref="J37:K37"/>
    <mergeCell ref="L37:M37"/>
    <mergeCell ref="A38:D38"/>
    <mergeCell ref="E38:G38"/>
    <mergeCell ref="H38:I38"/>
    <mergeCell ref="J38:K38"/>
    <mergeCell ref="L38:M38"/>
    <mergeCell ref="A39:D39"/>
    <mergeCell ref="E39:G39"/>
    <mergeCell ref="H39:I39"/>
    <mergeCell ref="J39:K39"/>
    <mergeCell ref="L39:M39"/>
    <mergeCell ref="A40:D40"/>
    <mergeCell ref="E40:G40"/>
    <mergeCell ref="H40:I40"/>
    <mergeCell ref="J40:K40"/>
    <mergeCell ref="L40:M40"/>
    <mergeCell ref="A41:D41"/>
    <mergeCell ref="E41:G41"/>
    <mergeCell ref="H41:I41"/>
    <mergeCell ref="J41:K41"/>
    <mergeCell ref="L41:M41"/>
    <mergeCell ref="A42:D42"/>
    <mergeCell ref="E42:G42"/>
    <mergeCell ref="H42:I42"/>
    <mergeCell ref="J42:K42"/>
    <mergeCell ref="L42:M42"/>
    <mergeCell ref="A43:D43"/>
    <mergeCell ref="E43:G43"/>
    <mergeCell ref="H43:I43"/>
    <mergeCell ref="J43:K43"/>
    <mergeCell ref="L43:M43"/>
    <mergeCell ref="A44:D44"/>
    <mergeCell ref="E44:G44"/>
    <mergeCell ref="H44:I44"/>
    <mergeCell ref="J44:K44"/>
    <mergeCell ref="L44:M44"/>
    <mergeCell ref="A45:D45"/>
    <mergeCell ref="E45:G45"/>
    <mergeCell ref="H45:I45"/>
    <mergeCell ref="J45:K45"/>
    <mergeCell ref="L45:M45"/>
    <mergeCell ref="A46:D46"/>
    <mergeCell ref="E46:G46"/>
    <mergeCell ref="H46:I46"/>
    <mergeCell ref="J46:K46"/>
    <mergeCell ref="L46:M46"/>
    <mergeCell ref="A47:D47"/>
    <mergeCell ref="E47:G47"/>
    <mergeCell ref="H47:I47"/>
    <mergeCell ref="J47:K47"/>
    <mergeCell ref="L47:M47"/>
    <mergeCell ref="A50:B50"/>
    <mergeCell ref="C50:M50"/>
    <mergeCell ref="A51:M51"/>
    <mergeCell ref="B52:G52"/>
    <mergeCell ref="H52:M52"/>
    <mergeCell ref="A48:D48"/>
    <mergeCell ref="E48:G48"/>
    <mergeCell ref="H48:I48"/>
    <mergeCell ref="J48:K48"/>
    <mergeCell ref="L48:M48"/>
    <mergeCell ref="A49:E49"/>
    <mergeCell ref="G49:H49"/>
    <mergeCell ref="J49:K49"/>
    <mergeCell ref="L49:M49"/>
  </mergeCells>
  <conditionalFormatting sqref="E48:M48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C9:G9 J9:M9 J11:M12 F12:G12 C11:G11 C12:D12">
    <cfRule type="cellIs" dxfId="1" priority="1" operator="equal">
      <formula>0</formula>
    </cfRule>
  </conditionalFormatting>
  <printOptions horizontalCentered="1"/>
  <pageMargins left="0.25" right="0.25" top="0.25" bottom="0.25" header="0" footer="0"/>
  <pageSetup orientation="portrait" r:id="rId1"/>
  <headerFooter>
    <oddFooter>&amp;RRevised date: 1/17/19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N52"/>
  <sheetViews>
    <sheetView showGridLines="0" zoomScaleNormal="100" zoomScaleSheetLayoutView="100" workbookViewId="0">
      <selection activeCell="C10" sqref="C10:I10"/>
    </sheetView>
  </sheetViews>
  <sheetFormatPr defaultColWidth="9.140625" defaultRowHeight="15" x14ac:dyDescent="0.25"/>
  <cols>
    <col min="1" max="6" width="7.28515625" style="29" customWidth="1"/>
    <col min="7" max="7" width="4.140625" style="29" customWidth="1"/>
    <col min="8" max="8" width="4.7109375" style="29" customWidth="1"/>
    <col min="9" max="13" width="7.28515625" style="29" customWidth="1"/>
    <col min="14" max="14" width="7.42578125" style="29" customWidth="1"/>
    <col min="15" max="16384" width="9.140625" style="29"/>
  </cols>
  <sheetData>
    <row r="1" spans="1:14" ht="15" customHeight="1" x14ac:dyDescent="0.25">
      <c r="A1" s="408"/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ht="15" customHeight="1" x14ac:dyDescent="0.25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14" ht="15" customHeight="1" x14ac:dyDescent="0.25">
      <c r="A3" s="408"/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</row>
    <row r="4" spans="1:14" ht="12.75" customHeight="1" x14ac:dyDescent="0.25">
      <c r="A4" s="409" t="s">
        <v>33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</row>
    <row r="5" spans="1:14" ht="12.75" customHeight="1" x14ac:dyDescent="0.25">
      <c r="A5" s="407" t="s">
        <v>34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</row>
    <row r="6" spans="1:14" ht="12.75" customHeight="1" x14ac:dyDescent="0.25">
      <c r="A6" s="407" t="s">
        <v>260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</row>
    <row r="7" spans="1:14" ht="12.75" customHeight="1" x14ac:dyDescent="0.25">
      <c r="A7" s="407" t="s">
        <v>35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</row>
    <row r="8" spans="1:14" ht="12.75" customHeight="1" x14ac:dyDescent="0.25">
      <c r="A8" s="410" t="s">
        <v>55</v>
      </c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</row>
    <row r="9" spans="1:14" ht="14.25" customHeight="1" x14ac:dyDescent="0.25">
      <c r="A9" s="411" t="s">
        <v>30</v>
      </c>
      <c r="B9" s="411"/>
      <c r="C9" s="412">
        <f>'Daily Report Page 1'!$B$12</f>
        <v>0</v>
      </c>
      <c r="D9" s="412"/>
      <c r="E9" s="412"/>
      <c r="F9" s="412"/>
      <c r="G9" s="412"/>
      <c r="H9" s="412"/>
      <c r="I9" s="412"/>
      <c r="J9" s="411" t="s">
        <v>31</v>
      </c>
      <c r="K9" s="411"/>
      <c r="L9" s="413">
        <f>'Daily Report Page 1'!$B$11</f>
        <v>0</v>
      </c>
      <c r="M9" s="413"/>
      <c r="N9" s="413"/>
    </row>
    <row r="10" spans="1:14" ht="14.25" customHeight="1" x14ac:dyDescent="0.25">
      <c r="A10" s="411" t="s">
        <v>38</v>
      </c>
      <c r="B10" s="411"/>
      <c r="C10" s="414"/>
      <c r="D10" s="414"/>
      <c r="E10" s="414"/>
      <c r="F10" s="414"/>
      <c r="G10" s="414"/>
      <c r="H10" s="414"/>
      <c r="I10" s="414"/>
      <c r="J10" s="411" t="s">
        <v>37</v>
      </c>
      <c r="K10" s="411"/>
      <c r="L10" s="414"/>
      <c r="M10" s="414"/>
      <c r="N10" s="414"/>
    </row>
    <row r="11" spans="1:14" ht="14.25" customHeight="1" x14ac:dyDescent="0.25">
      <c r="A11" s="411" t="s">
        <v>24</v>
      </c>
      <c r="B11" s="411"/>
      <c r="C11" s="413">
        <f>'Daily Report Page 1'!$B$13</f>
        <v>0</v>
      </c>
      <c r="D11" s="413"/>
      <c r="E11" s="413"/>
      <c r="F11" s="413"/>
      <c r="G11" s="413"/>
      <c r="H11" s="413"/>
      <c r="I11" s="413"/>
      <c r="J11" s="411" t="s">
        <v>11</v>
      </c>
      <c r="K11" s="411"/>
      <c r="L11" s="413">
        <f>'Daily Report Page 1'!$I$14</f>
        <v>0</v>
      </c>
      <c r="M11" s="413"/>
      <c r="N11" s="413"/>
    </row>
    <row r="12" spans="1:14" ht="14.25" customHeight="1" x14ac:dyDescent="0.25">
      <c r="A12" s="411" t="s">
        <v>226</v>
      </c>
      <c r="B12" s="411"/>
      <c r="C12" s="416">
        <f>'Daily Report Page 1'!$I$11</f>
        <v>0</v>
      </c>
      <c r="D12" s="416"/>
      <c r="E12" s="416"/>
      <c r="F12" s="107" t="s">
        <v>227</v>
      </c>
      <c r="G12" s="417">
        <f>'Daily Report Page 1'!$G$55</f>
        <v>0</v>
      </c>
      <c r="H12" s="417"/>
      <c r="I12" s="417"/>
      <c r="J12" s="411" t="s">
        <v>12</v>
      </c>
      <c r="K12" s="411"/>
      <c r="L12" s="415">
        <f>'Daily Report Page 1'!$I$13</f>
        <v>0</v>
      </c>
      <c r="M12" s="415"/>
      <c r="N12" s="415"/>
    </row>
    <row r="13" spans="1:14" ht="37.5" customHeight="1" x14ac:dyDescent="0.25">
      <c r="L13" s="30"/>
      <c r="M13" s="31"/>
      <c r="N13" s="31"/>
    </row>
    <row r="14" spans="1:14" ht="14.25" customHeight="1" x14ac:dyDescent="0.25">
      <c r="L14" s="32"/>
      <c r="M14" s="32"/>
      <c r="N14" s="32"/>
    </row>
    <row r="15" spans="1:14" ht="14.25" customHeight="1" x14ac:dyDescent="0.25">
      <c r="L15" s="32"/>
      <c r="M15" s="32"/>
      <c r="N15" s="32"/>
    </row>
    <row r="16" spans="1:14" ht="14.25" customHeight="1" x14ac:dyDescent="0.25">
      <c r="L16" s="32"/>
      <c r="M16" s="32"/>
      <c r="N16" s="32"/>
    </row>
    <row r="17" spans="12:14" ht="14.25" customHeight="1" x14ac:dyDescent="0.25">
      <c r="L17" s="32"/>
      <c r="M17" s="32"/>
      <c r="N17" s="32"/>
    </row>
    <row r="18" spans="12:14" ht="14.25" customHeight="1" x14ac:dyDescent="0.25">
      <c r="L18" s="32"/>
      <c r="M18" s="33"/>
      <c r="N18" s="33"/>
    </row>
    <row r="19" spans="12:14" ht="14.25" customHeight="1" x14ac:dyDescent="0.25">
      <c r="L19" s="32"/>
      <c r="M19" s="32"/>
      <c r="N19" s="32"/>
    </row>
    <row r="20" spans="12:14" ht="14.25" customHeight="1" x14ac:dyDescent="0.25">
      <c r="L20" s="32"/>
      <c r="M20" s="32"/>
      <c r="N20" s="32"/>
    </row>
    <row r="21" spans="12:14" ht="14.25" customHeight="1" x14ac:dyDescent="0.25">
      <c r="L21" s="32"/>
      <c r="M21" s="32"/>
      <c r="N21" s="32"/>
    </row>
    <row r="22" spans="12:14" ht="14.25" customHeight="1" x14ac:dyDescent="0.25">
      <c r="L22" s="32"/>
      <c r="M22" s="32"/>
      <c r="N22" s="32"/>
    </row>
    <row r="23" spans="12:14" ht="14.25" customHeight="1" x14ac:dyDescent="0.25">
      <c r="L23" s="32"/>
      <c r="M23" s="32"/>
      <c r="N23" s="32"/>
    </row>
    <row r="24" spans="12:14" ht="14.25" customHeight="1" x14ac:dyDescent="0.25">
      <c r="L24" s="32"/>
      <c r="M24" s="33"/>
      <c r="N24" s="32"/>
    </row>
    <row r="25" spans="12:14" ht="14.25" customHeight="1" x14ac:dyDescent="0.25">
      <c r="L25" s="32"/>
      <c r="M25" s="32"/>
      <c r="N25" s="32"/>
    </row>
    <row r="26" spans="12:14" ht="14.25" customHeight="1" x14ac:dyDescent="0.25">
      <c r="L26" s="32"/>
      <c r="M26" s="33"/>
      <c r="N26" s="32"/>
    </row>
    <row r="27" spans="12:14" ht="14.25" customHeight="1" x14ac:dyDescent="0.25">
      <c r="L27" s="32"/>
      <c r="M27" s="32"/>
      <c r="N27" s="32"/>
    </row>
    <row r="28" spans="12:14" ht="14.25" customHeight="1" x14ac:dyDescent="0.25">
      <c r="L28" s="32"/>
      <c r="M28" s="32"/>
      <c r="N28" s="32"/>
    </row>
    <row r="29" spans="12:14" ht="14.25" customHeight="1" x14ac:dyDescent="0.25">
      <c r="L29" s="32"/>
      <c r="M29" s="32"/>
      <c r="N29" s="32"/>
    </row>
    <row r="30" spans="12:14" ht="14.25" customHeight="1" x14ac:dyDescent="0.25">
      <c r="L30" s="32"/>
      <c r="M30" s="32"/>
      <c r="N30" s="32"/>
    </row>
    <row r="31" spans="12:14" ht="14.25" customHeight="1" x14ac:dyDescent="0.25">
      <c r="L31" s="32"/>
      <c r="M31" s="32"/>
      <c r="N31" s="32"/>
    </row>
    <row r="32" spans="12:14" ht="14.25" customHeight="1" x14ac:dyDescent="0.25">
      <c r="L32" s="32"/>
      <c r="M32" s="32"/>
      <c r="N32" s="32"/>
    </row>
    <row r="33" spans="1:14" ht="14.25" customHeight="1" x14ac:dyDescent="0.25">
      <c r="L33" s="32"/>
      <c r="M33" s="32"/>
      <c r="N33" s="32"/>
    </row>
    <row r="34" spans="1:14" ht="14.25" customHeight="1" x14ac:dyDescent="0.25">
      <c r="L34" s="32"/>
      <c r="M34" s="32"/>
      <c r="N34" s="32"/>
    </row>
    <row r="35" spans="1:14" ht="14.25" customHeight="1" x14ac:dyDescent="0.25">
      <c r="L35" s="32"/>
      <c r="M35" s="32"/>
      <c r="N35" s="32"/>
    </row>
    <row r="36" spans="1:14" ht="14.25" customHeight="1" x14ac:dyDescent="0.25">
      <c r="L36" s="32"/>
      <c r="M36" s="32"/>
      <c r="N36" s="32"/>
    </row>
    <row r="37" spans="1:14" ht="14.25" customHeight="1" x14ac:dyDescent="0.25">
      <c r="L37" s="32"/>
      <c r="M37" s="33"/>
      <c r="N37" s="32"/>
    </row>
    <row r="38" spans="1:14" ht="14.25" customHeight="1" x14ac:dyDescent="0.25">
      <c r="L38" s="32"/>
      <c r="M38" s="33"/>
      <c r="N38" s="32"/>
    </row>
    <row r="39" spans="1:14" ht="14.25" customHeight="1" x14ac:dyDescent="0.25">
      <c r="K39" s="34"/>
      <c r="L39" s="32"/>
      <c r="M39" s="32"/>
      <c r="N39" s="32"/>
    </row>
    <row r="40" spans="1:14" ht="9.75" customHeight="1" thickBot="1" x14ac:dyDescent="0.3">
      <c r="A40" s="263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</row>
    <row r="41" spans="1:14" ht="13.5" customHeight="1" thickBot="1" x14ac:dyDescent="0.3">
      <c r="A41" s="427" t="s">
        <v>56</v>
      </c>
      <c r="B41" s="428"/>
      <c r="C41" s="428"/>
      <c r="D41" s="428"/>
      <c r="E41" s="428"/>
      <c r="F41" s="428"/>
      <c r="G41" s="428"/>
      <c r="H41" s="429"/>
      <c r="I41" s="35"/>
      <c r="J41" s="430" t="s">
        <v>57</v>
      </c>
      <c r="K41" s="431"/>
      <c r="L41" s="431"/>
      <c r="M41" s="431"/>
      <c r="N41" s="432"/>
    </row>
    <row r="42" spans="1:14" ht="13.5" customHeight="1" x14ac:dyDescent="0.25">
      <c r="A42" s="418" t="s">
        <v>58</v>
      </c>
      <c r="B42" s="419"/>
      <c r="C42" s="420"/>
      <c r="D42" s="421"/>
      <c r="E42" s="422"/>
      <c r="F42" s="423"/>
      <c r="G42" s="423"/>
      <c r="H42" s="36" t="s">
        <v>59</v>
      </c>
      <c r="I42" s="35"/>
      <c r="J42" s="424" t="s">
        <v>60</v>
      </c>
      <c r="K42" s="425"/>
      <c r="L42" s="426"/>
      <c r="M42" s="37"/>
      <c r="N42" s="38" t="s">
        <v>61</v>
      </c>
    </row>
    <row r="43" spans="1:14" ht="13.5" customHeight="1" x14ac:dyDescent="0.25">
      <c r="A43" s="433" t="s">
        <v>62</v>
      </c>
      <c r="B43" s="434"/>
      <c r="C43" s="435"/>
      <c r="D43" s="436"/>
      <c r="E43" s="437"/>
      <c r="F43" s="438"/>
      <c r="G43" s="438"/>
      <c r="H43" s="39" t="s">
        <v>59</v>
      </c>
      <c r="I43" s="35"/>
      <c r="J43" s="439" t="s">
        <v>63</v>
      </c>
      <c r="K43" s="440"/>
      <c r="L43" s="441"/>
      <c r="M43" s="40"/>
      <c r="N43" s="41" t="s">
        <v>61</v>
      </c>
    </row>
    <row r="44" spans="1:14" ht="13.5" customHeight="1" x14ac:dyDescent="0.25">
      <c r="A44" s="445" t="s">
        <v>64</v>
      </c>
      <c r="B44" s="446"/>
      <c r="C44" s="447"/>
      <c r="D44" s="448"/>
      <c r="E44" s="449" t="str">
        <f>IF(E43="","",E42-E43)</f>
        <v/>
      </c>
      <c r="F44" s="450"/>
      <c r="G44" s="450"/>
      <c r="H44" s="42" t="s">
        <v>59</v>
      </c>
      <c r="I44" s="35"/>
      <c r="J44" s="451" t="s">
        <v>65</v>
      </c>
      <c r="K44" s="452"/>
      <c r="L44" s="453"/>
      <c r="M44" s="43" t="str">
        <f>IF(M43="","",ROUND(M43/M42*100,0))</f>
        <v/>
      </c>
      <c r="N44" s="44" t="s">
        <v>66</v>
      </c>
    </row>
    <row r="45" spans="1:14" ht="13.5" customHeight="1" thickBot="1" x14ac:dyDescent="0.3">
      <c r="A45" s="454" t="s">
        <v>67</v>
      </c>
      <c r="B45" s="455"/>
      <c r="C45" s="455"/>
      <c r="D45" s="456"/>
      <c r="E45" s="457"/>
      <c r="F45" s="458"/>
      <c r="G45" s="458"/>
      <c r="H45" s="39" t="s">
        <v>68</v>
      </c>
      <c r="I45" s="35"/>
      <c r="J45" s="459" t="s">
        <v>69</v>
      </c>
      <c r="K45" s="460"/>
      <c r="L45" s="461"/>
      <c r="M45" s="45"/>
      <c r="N45" s="46"/>
    </row>
    <row r="46" spans="1:14" ht="13.5" customHeight="1" x14ac:dyDescent="0.25">
      <c r="A46" s="445" t="s">
        <v>70</v>
      </c>
      <c r="B46" s="446"/>
      <c r="C46" s="447"/>
      <c r="D46" s="448"/>
      <c r="E46" s="462" t="str">
        <f>IF(E45="","",ROUND(E44/E45,1))</f>
        <v/>
      </c>
      <c r="F46" s="463"/>
      <c r="G46" s="463"/>
      <c r="H46" s="42" t="s">
        <v>59</v>
      </c>
      <c r="I46" s="47"/>
      <c r="J46" s="48"/>
      <c r="K46" s="48"/>
      <c r="L46" s="48"/>
      <c r="M46" s="48"/>
      <c r="N46" s="48"/>
    </row>
    <row r="47" spans="1:14" ht="13.5" customHeight="1" x14ac:dyDescent="0.25">
      <c r="A47" s="464" t="s">
        <v>71</v>
      </c>
      <c r="B47" s="434"/>
      <c r="C47" s="435"/>
      <c r="D47" s="465"/>
      <c r="E47" s="466"/>
      <c r="F47" s="467"/>
      <c r="G47" s="468"/>
      <c r="H47" s="39" t="s">
        <v>66</v>
      </c>
      <c r="I47" s="469" t="s">
        <v>72</v>
      </c>
      <c r="J47" s="470"/>
      <c r="K47" s="470"/>
      <c r="L47" s="442" t="s">
        <v>73</v>
      </c>
      <c r="M47" s="442"/>
      <c r="N47" s="442"/>
    </row>
    <row r="48" spans="1:14" ht="13.5" customHeight="1" x14ac:dyDescent="0.25">
      <c r="A48" s="443" t="s">
        <v>74</v>
      </c>
      <c r="B48" s="278"/>
      <c r="C48" s="278"/>
      <c r="D48" s="434"/>
      <c r="E48" s="49"/>
      <c r="F48" s="49"/>
      <c r="G48" s="50"/>
      <c r="H48" s="51" t="s">
        <v>66</v>
      </c>
      <c r="I48" s="469"/>
      <c r="J48" s="470"/>
      <c r="K48" s="470"/>
      <c r="L48" s="444">
        <v>100</v>
      </c>
      <c r="M48" s="444"/>
      <c r="N48" s="444"/>
    </row>
    <row r="49" spans="1:14" ht="13.5" customHeight="1" x14ac:dyDescent="0.25">
      <c r="A49" s="433" t="s">
        <v>75</v>
      </c>
      <c r="B49" s="434"/>
      <c r="C49" s="435"/>
      <c r="D49" s="477"/>
      <c r="E49" s="466"/>
      <c r="F49" s="467"/>
      <c r="G49" s="478"/>
      <c r="H49" s="39" t="s">
        <v>66</v>
      </c>
      <c r="I49" s="479" t="s">
        <v>76</v>
      </c>
      <c r="J49" s="480"/>
      <c r="K49" s="480"/>
      <c r="L49" s="481" t="s">
        <v>77</v>
      </c>
      <c r="M49" s="481"/>
      <c r="N49" s="481"/>
    </row>
    <row r="50" spans="1:14" ht="13.5" customHeight="1" x14ac:dyDescent="0.25">
      <c r="A50" s="482" t="s">
        <v>78</v>
      </c>
      <c r="B50" s="483"/>
      <c r="C50" s="484"/>
      <c r="D50" s="465"/>
      <c r="E50" s="466"/>
      <c r="F50" s="467"/>
      <c r="G50" s="467"/>
      <c r="H50" s="52" t="s">
        <v>79</v>
      </c>
      <c r="I50" s="479"/>
      <c r="J50" s="480"/>
      <c r="K50" s="480"/>
      <c r="L50" s="444">
        <v>100</v>
      </c>
      <c r="M50" s="444"/>
      <c r="N50" s="444"/>
    </row>
    <row r="51" spans="1:14" ht="13.5" customHeight="1" x14ac:dyDescent="0.25">
      <c r="A51" s="485" t="s">
        <v>80</v>
      </c>
      <c r="B51" s="486"/>
      <c r="C51" s="486"/>
      <c r="D51" s="446"/>
      <c r="E51" s="462" t="str">
        <f>IF(E49="","",IF(M44&lt;10,E49,ROUND(((E49*(100-M44))+M44)/100,1)))</f>
        <v/>
      </c>
      <c r="F51" s="463"/>
      <c r="G51" s="463"/>
      <c r="H51" s="42" t="s">
        <v>66</v>
      </c>
      <c r="K51" s="53"/>
    </row>
    <row r="52" spans="1:14" ht="13.5" customHeight="1" thickBot="1" x14ac:dyDescent="0.3">
      <c r="A52" s="471" t="s">
        <v>81</v>
      </c>
      <c r="B52" s="472"/>
      <c r="C52" s="472"/>
      <c r="D52" s="473"/>
      <c r="E52" s="474" t="str">
        <f>IF(E50="","",IF(M44&lt;10,E50,ROUND((((100-M44)*E50)+(56.2*M44*M45))/100,1)))</f>
        <v/>
      </c>
      <c r="F52" s="475"/>
      <c r="G52" s="475"/>
      <c r="H52" s="54" t="s">
        <v>79</v>
      </c>
      <c r="I52" s="476"/>
      <c r="J52" s="266"/>
      <c r="K52" s="286"/>
      <c r="L52" s="286"/>
      <c r="M52" s="286"/>
      <c r="N52" s="286"/>
    </row>
  </sheetData>
  <sheetProtection algorithmName="SHA-512" hashValue="fR9snnrnBSsa8H7Rm53HLVWGCr3zVuqpcQt82N2+4JGfHUGFq2IbDT6EiYREV1D63jZ8pH9nf3Ay4hwg0kKPtw==" saltValue="5Wkd4wIgXXqZqf7cwp46ow==" spinCount="100000" sheet="1" selectLockedCells="1"/>
  <mergeCells count="61">
    <mergeCell ref="I47:K48"/>
    <mergeCell ref="A52:D52"/>
    <mergeCell ref="E52:G52"/>
    <mergeCell ref="I52:J52"/>
    <mergeCell ref="K52:N52"/>
    <mergeCell ref="A49:D49"/>
    <mergeCell ref="E49:G49"/>
    <mergeCell ref="I49:K50"/>
    <mergeCell ref="L49:N49"/>
    <mergeCell ref="A50:D50"/>
    <mergeCell ref="E50:G50"/>
    <mergeCell ref="L50:N50"/>
    <mergeCell ref="A51:D51"/>
    <mergeCell ref="E51:G51"/>
    <mergeCell ref="A43:D43"/>
    <mergeCell ref="E43:G43"/>
    <mergeCell ref="J43:L43"/>
    <mergeCell ref="L47:N47"/>
    <mergeCell ref="A48:D48"/>
    <mergeCell ref="L48:N48"/>
    <mergeCell ref="A44:D44"/>
    <mergeCell ref="E44:G44"/>
    <mergeCell ref="J44:L44"/>
    <mergeCell ref="A45:D45"/>
    <mergeCell ref="E45:G45"/>
    <mergeCell ref="J45:L45"/>
    <mergeCell ref="A46:D46"/>
    <mergeCell ref="E46:G46"/>
    <mergeCell ref="A47:D47"/>
    <mergeCell ref="E47:G47"/>
    <mergeCell ref="A42:D42"/>
    <mergeCell ref="E42:G42"/>
    <mergeCell ref="J42:L42"/>
    <mergeCell ref="A41:H41"/>
    <mergeCell ref="J41:N41"/>
    <mergeCell ref="A12:B12"/>
    <mergeCell ref="J12:K12"/>
    <mergeCell ref="L12:N12"/>
    <mergeCell ref="A40:N40"/>
    <mergeCell ref="C12:E12"/>
    <mergeCell ref="G12:I12"/>
    <mergeCell ref="A10:B10"/>
    <mergeCell ref="C10:I10"/>
    <mergeCell ref="J10:K10"/>
    <mergeCell ref="L10:N10"/>
    <mergeCell ref="A11:B11"/>
    <mergeCell ref="C11:I11"/>
    <mergeCell ref="J11:K11"/>
    <mergeCell ref="L11:N11"/>
    <mergeCell ref="A7:N7"/>
    <mergeCell ref="A8:N8"/>
    <mergeCell ref="A9:B9"/>
    <mergeCell ref="C9:I9"/>
    <mergeCell ref="J9:K9"/>
    <mergeCell ref="L9:N9"/>
    <mergeCell ref="A6:N6"/>
    <mergeCell ref="A1:N1"/>
    <mergeCell ref="A2:N2"/>
    <mergeCell ref="A3:N3"/>
    <mergeCell ref="A4:N4"/>
    <mergeCell ref="A5:N5"/>
  </mergeCells>
  <conditionalFormatting sqref="C9:I9 C11:I11 C12:E12 G12:I12 L11:N12 L9:N9">
    <cfRule type="cellIs" dxfId="0" priority="1" operator="equal">
      <formula>0</formula>
    </cfRule>
  </conditionalFormatting>
  <printOptions horizontalCentered="1"/>
  <pageMargins left="0.25" right="0.25" top="0.25" bottom="0.25" header="0" footer="0"/>
  <pageSetup orientation="portrait" r:id="rId1"/>
  <headerFooter>
    <oddFooter>&amp;RRevised date: 1/17/19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O55"/>
  <sheetViews>
    <sheetView showGridLines="0" zoomScaleNormal="100" zoomScaleSheetLayoutView="100" workbookViewId="0">
      <selection activeCell="O54" sqref="O54"/>
    </sheetView>
  </sheetViews>
  <sheetFormatPr defaultColWidth="9.140625" defaultRowHeight="15" x14ac:dyDescent="0.25"/>
  <cols>
    <col min="1" max="1" width="5.28515625" style="55" customWidth="1"/>
    <col min="2" max="2" width="6" style="55" customWidth="1"/>
    <col min="3" max="3" width="6.140625" style="55" customWidth="1"/>
    <col min="4" max="4" width="5.28515625" style="55" customWidth="1"/>
    <col min="5" max="5" width="6" style="55" customWidth="1"/>
    <col min="6" max="6" width="6.140625" style="55" customWidth="1"/>
    <col min="7" max="7" width="5.28515625" style="55" customWidth="1"/>
    <col min="8" max="8" width="6" style="55" customWidth="1"/>
    <col min="9" max="9" width="6.140625" style="55" customWidth="1"/>
    <col min="10" max="10" width="5.28515625" style="55" customWidth="1"/>
    <col min="11" max="11" width="6" style="55" customWidth="1"/>
    <col min="12" max="12" width="6.140625" style="55" customWidth="1"/>
    <col min="13" max="13" width="5.28515625" style="55" customWidth="1"/>
    <col min="14" max="14" width="6" style="55" customWidth="1"/>
    <col min="15" max="15" width="6.140625" style="55" customWidth="1"/>
    <col min="16" max="16384" width="9.140625" style="55"/>
  </cols>
  <sheetData>
    <row r="1" spans="1:15" ht="15.75" x14ac:dyDescent="0.25">
      <c r="C1" s="487" t="s">
        <v>82</v>
      </c>
      <c r="D1" s="487"/>
      <c r="E1" s="487"/>
      <c r="F1" s="487"/>
      <c r="G1" s="487"/>
      <c r="H1" s="487"/>
      <c r="I1" s="487"/>
      <c r="J1" s="487"/>
      <c r="K1" s="487"/>
      <c r="L1" s="487"/>
      <c r="M1" s="487"/>
    </row>
    <row r="2" spans="1:15" ht="15.75" thickBot="1" x14ac:dyDescent="0.3"/>
    <row r="3" spans="1:15" s="59" customFormat="1" ht="39" thickBot="1" x14ac:dyDescent="0.25">
      <c r="A3" s="56" t="s">
        <v>83</v>
      </c>
      <c r="B3" s="57" t="s">
        <v>84</v>
      </c>
      <c r="C3" s="58" t="s">
        <v>85</v>
      </c>
      <c r="D3" s="57" t="s">
        <v>83</v>
      </c>
      <c r="E3" s="57" t="s">
        <v>84</v>
      </c>
      <c r="F3" s="58" t="s">
        <v>85</v>
      </c>
      <c r="G3" s="57" t="s">
        <v>83</v>
      </c>
      <c r="H3" s="57" t="s">
        <v>84</v>
      </c>
      <c r="I3" s="58" t="s">
        <v>85</v>
      </c>
      <c r="J3" s="57" t="s">
        <v>83</v>
      </c>
      <c r="K3" s="57" t="s">
        <v>84</v>
      </c>
      <c r="L3" s="58" t="s">
        <v>85</v>
      </c>
      <c r="M3" s="57" t="s">
        <v>83</v>
      </c>
      <c r="N3" s="57" t="s">
        <v>84</v>
      </c>
      <c r="O3" s="57" t="s">
        <v>85</v>
      </c>
    </row>
    <row r="4" spans="1:15" ht="12.4" customHeight="1" x14ac:dyDescent="0.25">
      <c r="A4" s="60" t="s">
        <v>86</v>
      </c>
      <c r="B4" s="61">
        <v>141.80000000000001</v>
      </c>
      <c r="C4" s="62">
        <v>6.6</v>
      </c>
      <c r="D4" s="63" t="s">
        <v>87</v>
      </c>
      <c r="E4" s="61">
        <v>129.30000000000001</v>
      </c>
      <c r="F4" s="62">
        <v>9.6999999999999993</v>
      </c>
      <c r="G4" s="63" t="s">
        <v>88</v>
      </c>
      <c r="H4" s="64">
        <v>117</v>
      </c>
      <c r="I4" s="62">
        <v>13.5</v>
      </c>
      <c r="J4" s="63" t="s">
        <v>89</v>
      </c>
      <c r="K4" s="61">
        <v>104.7</v>
      </c>
      <c r="L4" s="62">
        <v>19.2</v>
      </c>
      <c r="M4" s="63" t="s">
        <v>90</v>
      </c>
      <c r="N4" s="61">
        <v>92.1</v>
      </c>
      <c r="O4" s="65">
        <v>25.8</v>
      </c>
    </row>
    <row r="5" spans="1:15" ht="12.4" customHeight="1" x14ac:dyDescent="0.25">
      <c r="A5" s="66">
        <v>0.1</v>
      </c>
      <c r="B5" s="67">
        <v>141.5</v>
      </c>
      <c r="C5" s="68">
        <v>6.7</v>
      </c>
      <c r="D5" s="66">
        <v>0.1</v>
      </c>
      <c r="E5" s="69">
        <v>129</v>
      </c>
      <c r="F5" s="68">
        <v>9.8000000000000007</v>
      </c>
      <c r="G5" s="66">
        <v>0.1</v>
      </c>
      <c r="H5" s="67">
        <v>116.8</v>
      </c>
      <c r="I5" s="68">
        <v>13.6</v>
      </c>
      <c r="J5" s="66">
        <v>0.1</v>
      </c>
      <c r="K5" s="67">
        <v>104.58</v>
      </c>
      <c r="L5" s="68">
        <v>19.3</v>
      </c>
      <c r="M5" s="66">
        <v>0.1</v>
      </c>
      <c r="N5" s="67">
        <v>91.9</v>
      </c>
      <c r="O5" s="70">
        <v>26</v>
      </c>
    </row>
    <row r="6" spans="1:15" ht="12.4" customHeight="1" x14ac:dyDescent="0.25">
      <c r="A6" s="66">
        <v>0.2</v>
      </c>
      <c r="B6" s="67">
        <v>141.30000000000001</v>
      </c>
      <c r="C6" s="68">
        <v>6.7</v>
      </c>
      <c r="D6" s="66">
        <v>0.2</v>
      </c>
      <c r="E6" s="67">
        <v>128.80000000000001</v>
      </c>
      <c r="F6" s="68">
        <v>9.9</v>
      </c>
      <c r="G6" s="66">
        <v>0.2</v>
      </c>
      <c r="H6" s="67">
        <v>116.5</v>
      </c>
      <c r="I6" s="68">
        <v>13.7</v>
      </c>
      <c r="J6" s="66">
        <v>0.2</v>
      </c>
      <c r="K6" s="67">
        <v>104.2</v>
      </c>
      <c r="L6" s="68">
        <v>19.399999999999999</v>
      </c>
      <c r="M6" s="66">
        <v>0.2</v>
      </c>
      <c r="N6" s="67">
        <v>91.7</v>
      </c>
      <c r="O6" s="71">
        <v>26.1</v>
      </c>
    </row>
    <row r="7" spans="1:15" ht="12.4" customHeight="1" x14ac:dyDescent="0.25">
      <c r="A7" s="66">
        <v>0.3</v>
      </c>
      <c r="B7" s="69">
        <v>141</v>
      </c>
      <c r="C7" s="68">
        <v>6.8</v>
      </c>
      <c r="D7" s="66">
        <v>0.3</v>
      </c>
      <c r="E7" s="67">
        <v>128.5</v>
      </c>
      <c r="F7" s="68">
        <v>9.9</v>
      </c>
      <c r="G7" s="66">
        <v>0.3</v>
      </c>
      <c r="H7" s="67">
        <v>116.3</v>
      </c>
      <c r="I7" s="68">
        <v>13.8</v>
      </c>
      <c r="J7" s="66">
        <v>0.3</v>
      </c>
      <c r="K7" s="69">
        <v>104</v>
      </c>
      <c r="L7" s="68">
        <v>19.5</v>
      </c>
      <c r="M7" s="66">
        <v>0.3</v>
      </c>
      <c r="N7" s="67">
        <v>91.4</v>
      </c>
      <c r="O7" s="71">
        <v>26.3</v>
      </c>
    </row>
    <row r="8" spans="1:15" ht="12.4" customHeight="1" x14ac:dyDescent="0.25">
      <c r="A8" s="66">
        <v>0.4</v>
      </c>
      <c r="B8" s="67">
        <v>140.69999999999999</v>
      </c>
      <c r="C8" s="68">
        <v>6.8</v>
      </c>
      <c r="D8" s="66">
        <v>0.4</v>
      </c>
      <c r="E8" s="67">
        <v>128.19999999999999</v>
      </c>
      <c r="F8" s="72">
        <v>10</v>
      </c>
      <c r="G8" s="66">
        <v>0.4</v>
      </c>
      <c r="H8" s="69">
        <v>116</v>
      </c>
      <c r="I8" s="68">
        <v>13.9</v>
      </c>
      <c r="J8" s="66">
        <v>0.4</v>
      </c>
      <c r="K8" s="67">
        <v>103.8</v>
      </c>
      <c r="L8" s="68">
        <v>19.600000000000001</v>
      </c>
      <c r="M8" s="66">
        <v>0.4</v>
      </c>
      <c r="N8" s="67">
        <v>91.2</v>
      </c>
      <c r="O8" s="71">
        <v>26.4</v>
      </c>
    </row>
    <row r="9" spans="1:15" ht="12.4" customHeight="1" x14ac:dyDescent="0.25">
      <c r="A9" s="66">
        <v>0.5</v>
      </c>
      <c r="B9" s="67">
        <v>140.5</v>
      </c>
      <c r="C9" s="68">
        <v>6.9</v>
      </c>
      <c r="D9" s="66">
        <v>0.5</v>
      </c>
      <c r="E9" s="69">
        <v>128</v>
      </c>
      <c r="F9" s="68">
        <v>10.1</v>
      </c>
      <c r="G9" s="66">
        <v>0.5</v>
      </c>
      <c r="H9" s="67">
        <v>115.8</v>
      </c>
      <c r="I9" s="68">
        <v>14.1</v>
      </c>
      <c r="J9" s="66">
        <v>0.5</v>
      </c>
      <c r="K9" s="67">
        <v>103.6</v>
      </c>
      <c r="L9" s="68">
        <v>19.8</v>
      </c>
      <c r="M9" s="66">
        <v>0.5</v>
      </c>
      <c r="N9" s="69">
        <v>91</v>
      </c>
      <c r="O9" s="71">
        <v>26.6</v>
      </c>
    </row>
    <row r="10" spans="1:15" ht="12.4" customHeight="1" x14ac:dyDescent="0.25">
      <c r="A10" s="66">
        <v>0.6</v>
      </c>
      <c r="B10" s="67">
        <v>140.19999999999999</v>
      </c>
      <c r="C10" s="72">
        <v>7</v>
      </c>
      <c r="D10" s="66">
        <v>0.6</v>
      </c>
      <c r="E10" s="67">
        <v>127.7</v>
      </c>
      <c r="F10" s="68">
        <v>10.199999999999999</v>
      </c>
      <c r="G10" s="66">
        <v>0.6</v>
      </c>
      <c r="H10" s="67">
        <v>115.6</v>
      </c>
      <c r="I10" s="68">
        <v>14.2</v>
      </c>
      <c r="J10" s="66">
        <v>0.6</v>
      </c>
      <c r="K10" s="67">
        <v>103.3</v>
      </c>
      <c r="L10" s="68">
        <v>19.899999999999999</v>
      </c>
      <c r="M10" s="66">
        <v>0.6</v>
      </c>
      <c r="N10" s="67">
        <v>90.8</v>
      </c>
      <c r="O10" s="71">
        <v>26.8</v>
      </c>
    </row>
    <row r="11" spans="1:15" ht="12.4" customHeight="1" x14ac:dyDescent="0.25">
      <c r="A11" s="66">
        <v>0.7</v>
      </c>
      <c r="B11" s="67">
        <v>139.9</v>
      </c>
      <c r="C11" s="72">
        <v>7</v>
      </c>
      <c r="D11" s="66">
        <v>0.7</v>
      </c>
      <c r="E11" s="67">
        <v>127.4</v>
      </c>
      <c r="F11" s="68">
        <v>10.3</v>
      </c>
      <c r="G11" s="66">
        <v>0.7</v>
      </c>
      <c r="H11" s="67">
        <v>115.3</v>
      </c>
      <c r="I11" s="68">
        <v>14.3</v>
      </c>
      <c r="J11" s="66">
        <v>0.7</v>
      </c>
      <c r="K11" s="67">
        <v>103.1</v>
      </c>
      <c r="L11" s="72">
        <v>20</v>
      </c>
      <c r="M11" s="66">
        <v>0.7</v>
      </c>
      <c r="N11" s="67">
        <v>90.6</v>
      </c>
      <c r="O11" s="71">
        <v>26.9</v>
      </c>
    </row>
    <row r="12" spans="1:15" ht="12.4" customHeight="1" x14ac:dyDescent="0.25">
      <c r="A12" s="66">
        <v>0.8</v>
      </c>
      <c r="B12" s="67">
        <v>139.6</v>
      </c>
      <c r="C12" s="68">
        <v>7.1</v>
      </c>
      <c r="D12" s="66">
        <v>0.8</v>
      </c>
      <c r="E12" s="67">
        <v>127.1</v>
      </c>
      <c r="F12" s="68">
        <v>10.3</v>
      </c>
      <c r="G12" s="66">
        <v>0.8</v>
      </c>
      <c r="H12" s="67">
        <v>115.1</v>
      </c>
      <c r="I12" s="68">
        <v>14.4</v>
      </c>
      <c r="J12" s="66">
        <v>0.8</v>
      </c>
      <c r="K12" s="67">
        <v>102.9</v>
      </c>
      <c r="L12" s="68">
        <v>20.100000000000001</v>
      </c>
      <c r="M12" s="66">
        <v>0.8</v>
      </c>
      <c r="N12" s="67">
        <v>90.3</v>
      </c>
      <c r="O12" s="71">
        <v>27.1</v>
      </c>
    </row>
    <row r="13" spans="1:15" ht="12.4" customHeight="1" x14ac:dyDescent="0.25">
      <c r="A13" s="66">
        <v>0.9</v>
      </c>
      <c r="B13" s="67">
        <v>139.4</v>
      </c>
      <c r="C13" s="68">
        <v>7.1</v>
      </c>
      <c r="D13" s="66">
        <v>0.9</v>
      </c>
      <c r="E13" s="67">
        <v>126.9</v>
      </c>
      <c r="F13" s="68">
        <v>10.4</v>
      </c>
      <c r="G13" s="66">
        <v>0.9</v>
      </c>
      <c r="H13" s="67">
        <v>114.8</v>
      </c>
      <c r="I13" s="68">
        <v>14.5</v>
      </c>
      <c r="J13" s="66">
        <v>0.9</v>
      </c>
      <c r="K13" s="67">
        <v>102.6</v>
      </c>
      <c r="L13" s="68">
        <v>20.2</v>
      </c>
      <c r="M13" s="66">
        <v>0.9</v>
      </c>
      <c r="N13" s="67">
        <v>90.1</v>
      </c>
      <c r="O13" s="71">
        <v>27.2</v>
      </c>
    </row>
    <row r="14" spans="1:15" ht="12.4" customHeight="1" x14ac:dyDescent="0.25">
      <c r="A14" s="73" t="s">
        <v>91</v>
      </c>
      <c r="B14" s="74">
        <v>139.1</v>
      </c>
      <c r="C14" s="75">
        <v>7.2</v>
      </c>
      <c r="D14" s="76" t="s">
        <v>92</v>
      </c>
      <c r="E14" s="74">
        <v>126.6</v>
      </c>
      <c r="F14" s="75">
        <v>10.5</v>
      </c>
      <c r="G14" s="76" t="s">
        <v>93</v>
      </c>
      <c r="H14" s="74">
        <v>114.6</v>
      </c>
      <c r="I14" s="75">
        <v>14.6</v>
      </c>
      <c r="J14" s="76" t="s">
        <v>94</v>
      </c>
      <c r="K14" s="74">
        <v>102.4</v>
      </c>
      <c r="L14" s="75">
        <v>20.3</v>
      </c>
      <c r="M14" s="76" t="s">
        <v>95</v>
      </c>
      <c r="N14" s="74">
        <v>89.9</v>
      </c>
      <c r="O14" s="77">
        <v>27.4</v>
      </c>
    </row>
    <row r="15" spans="1:15" ht="12.4" customHeight="1" x14ac:dyDescent="0.25">
      <c r="A15" s="66">
        <v>0.1</v>
      </c>
      <c r="B15" s="67">
        <v>138.80000000000001</v>
      </c>
      <c r="C15" s="68">
        <v>7.3</v>
      </c>
      <c r="D15" s="66">
        <v>0.1</v>
      </c>
      <c r="E15" s="67">
        <v>126.4</v>
      </c>
      <c r="F15" s="68">
        <v>10.6</v>
      </c>
      <c r="G15" s="66">
        <v>0.1</v>
      </c>
      <c r="H15" s="67">
        <v>114.3</v>
      </c>
      <c r="I15" s="68">
        <v>14.7</v>
      </c>
      <c r="J15" s="66">
        <v>0.1</v>
      </c>
      <c r="K15" s="67">
        <v>102.2</v>
      </c>
      <c r="L15" s="68">
        <v>20.399999999999999</v>
      </c>
      <c r="M15" s="66">
        <v>0.1</v>
      </c>
      <c r="N15" s="67">
        <v>89.7</v>
      </c>
      <c r="O15" s="71">
        <v>27.6</v>
      </c>
    </row>
    <row r="16" spans="1:15" ht="12.4" customHeight="1" x14ac:dyDescent="0.25">
      <c r="A16" s="66">
        <v>0.2</v>
      </c>
      <c r="B16" s="67">
        <v>138.5</v>
      </c>
      <c r="C16" s="68">
        <v>7.3</v>
      </c>
      <c r="D16" s="66">
        <v>0.2</v>
      </c>
      <c r="E16" s="67">
        <v>126.1</v>
      </c>
      <c r="F16" s="68">
        <v>10.6</v>
      </c>
      <c r="G16" s="66">
        <v>0.2</v>
      </c>
      <c r="H16" s="67">
        <v>114.1</v>
      </c>
      <c r="I16" s="68">
        <v>14.8</v>
      </c>
      <c r="J16" s="66">
        <v>0.2</v>
      </c>
      <c r="K16" s="67">
        <v>101.9</v>
      </c>
      <c r="L16" s="68">
        <v>20.5</v>
      </c>
      <c r="M16" s="66">
        <v>0.2</v>
      </c>
      <c r="N16" s="67">
        <v>89.4</v>
      </c>
      <c r="O16" s="71">
        <v>27.8</v>
      </c>
    </row>
    <row r="17" spans="1:15" ht="12.4" customHeight="1" x14ac:dyDescent="0.25">
      <c r="A17" s="66">
        <v>0.3</v>
      </c>
      <c r="B17" s="67">
        <v>138.30000000000001</v>
      </c>
      <c r="C17" s="68">
        <v>7.4</v>
      </c>
      <c r="D17" s="66">
        <v>0.3</v>
      </c>
      <c r="E17" s="67">
        <v>125.9</v>
      </c>
      <c r="F17" s="68">
        <v>10.7</v>
      </c>
      <c r="G17" s="66">
        <v>0.3</v>
      </c>
      <c r="H17" s="67">
        <v>113.8</v>
      </c>
      <c r="I17" s="72">
        <v>15</v>
      </c>
      <c r="J17" s="66">
        <v>0.3</v>
      </c>
      <c r="K17" s="67">
        <v>101.7</v>
      </c>
      <c r="L17" s="68">
        <v>20.7</v>
      </c>
      <c r="M17" s="66">
        <v>0.3</v>
      </c>
      <c r="N17" s="67">
        <v>89.2</v>
      </c>
      <c r="O17" s="70">
        <v>28</v>
      </c>
    </row>
    <row r="18" spans="1:15" ht="12.4" customHeight="1" x14ac:dyDescent="0.25">
      <c r="A18" s="66">
        <v>0.4</v>
      </c>
      <c r="B18" s="69">
        <v>138</v>
      </c>
      <c r="C18" s="68">
        <v>7.5</v>
      </c>
      <c r="D18" s="66">
        <v>0.4</v>
      </c>
      <c r="E18" s="67">
        <v>125.6</v>
      </c>
      <c r="F18" s="68">
        <v>10.8</v>
      </c>
      <c r="G18" s="66">
        <v>0.4</v>
      </c>
      <c r="H18" s="67">
        <v>113.6</v>
      </c>
      <c r="I18" s="68">
        <v>15.1</v>
      </c>
      <c r="J18" s="66">
        <v>0.4</v>
      </c>
      <c r="K18" s="67">
        <v>101.4</v>
      </c>
      <c r="L18" s="68">
        <v>20.8</v>
      </c>
      <c r="M18" s="66">
        <v>0.4</v>
      </c>
      <c r="N18" s="67">
        <v>88.9</v>
      </c>
      <c r="O18" s="71">
        <v>28.2</v>
      </c>
    </row>
    <row r="19" spans="1:15" ht="12.4" customHeight="1" x14ac:dyDescent="0.25">
      <c r="A19" s="66">
        <v>0.5</v>
      </c>
      <c r="B19" s="67">
        <v>137.69999999999999</v>
      </c>
      <c r="C19" s="68">
        <v>7.6</v>
      </c>
      <c r="D19" s="66">
        <v>0.5</v>
      </c>
      <c r="E19" s="67">
        <v>125.4</v>
      </c>
      <c r="F19" s="68">
        <v>10.9</v>
      </c>
      <c r="G19" s="66">
        <v>0.5</v>
      </c>
      <c r="H19" s="67">
        <v>113.3</v>
      </c>
      <c r="I19" s="68">
        <v>15.2</v>
      </c>
      <c r="J19" s="66">
        <v>0.5</v>
      </c>
      <c r="K19" s="67">
        <v>101.2</v>
      </c>
      <c r="L19" s="68">
        <v>20.9</v>
      </c>
      <c r="M19" s="66">
        <v>0.5</v>
      </c>
      <c r="N19" s="67">
        <v>88.7</v>
      </c>
      <c r="O19" s="71">
        <v>28.5</v>
      </c>
    </row>
    <row r="20" spans="1:15" ht="12.4" customHeight="1" x14ac:dyDescent="0.25">
      <c r="A20" s="66">
        <v>0.6</v>
      </c>
      <c r="B20" s="67">
        <v>137.30000000000001</v>
      </c>
      <c r="C20" s="68">
        <v>7.6</v>
      </c>
      <c r="D20" s="66">
        <v>0.6</v>
      </c>
      <c r="E20" s="67">
        <v>125.2</v>
      </c>
      <c r="F20" s="68">
        <v>10.9</v>
      </c>
      <c r="G20" s="66">
        <v>0.6</v>
      </c>
      <c r="H20" s="69">
        <v>113</v>
      </c>
      <c r="I20" s="68">
        <v>15.3</v>
      </c>
      <c r="J20" s="66">
        <v>0.6</v>
      </c>
      <c r="K20" s="67">
        <v>100.9</v>
      </c>
      <c r="L20" s="72">
        <v>21</v>
      </c>
      <c r="M20" s="66">
        <v>0.6</v>
      </c>
      <c r="N20" s="67">
        <v>88.5</v>
      </c>
      <c r="O20" s="71">
        <v>28.7</v>
      </c>
    </row>
    <row r="21" spans="1:15" ht="12.4" customHeight="1" x14ac:dyDescent="0.25">
      <c r="A21" s="66">
        <v>0.7</v>
      </c>
      <c r="B21" s="67">
        <v>137.1</v>
      </c>
      <c r="C21" s="68">
        <v>7.7</v>
      </c>
      <c r="D21" s="66">
        <v>0.7</v>
      </c>
      <c r="E21" s="67">
        <v>124.9</v>
      </c>
      <c r="F21" s="72">
        <v>11</v>
      </c>
      <c r="G21" s="66">
        <v>0.7</v>
      </c>
      <c r="H21" s="67">
        <v>112.8</v>
      </c>
      <c r="I21" s="68">
        <v>15.4</v>
      </c>
      <c r="J21" s="66">
        <v>0.7</v>
      </c>
      <c r="K21" s="67">
        <v>100.7</v>
      </c>
      <c r="L21" s="68">
        <v>21.1</v>
      </c>
      <c r="M21" s="66">
        <v>0.7</v>
      </c>
      <c r="N21" s="67">
        <v>88.2</v>
      </c>
      <c r="O21" s="71">
        <v>28.9</v>
      </c>
    </row>
    <row r="22" spans="1:15" ht="12.4" customHeight="1" x14ac:dyDescent="0.25">
      <c r="A22" s="66">
        <v>0.8</v>
      </c>
      <c r="B22" s="67">
        <v>136.9</v>
      </c>
      <c r="C22" s="68">
        <v>7.8</v>
      </c>
      <c r="D22" s="66">
        <v>0.8</v>
      </c>
      <c r="E22" s="67">
        <v>124.7</v>
      </c>
      <c r="F22" s="68">
        <v>11.1</v>
      </c>
      <c r="G22" s="66">
        <v>0.8</v>
      </c>
      <c r="H22" s="67">
        <v>112.5</v>
      </c>
      <c r="I22" s="68">
        <v>15.6</v>
      </c>
      <c r="J22" s="66">
        <v>0.8</v>
      </c>
      <c r="K22" s="67">
        <v>100.4</v>
      </c>
      <c r="L22" s="68">
        <v>21.3</v>
      </c>
      <c r="M22" s="66">
        <v>0.8</v>
      </c>
      <c r="N22" s="69">
        <v>88</v>
      </c>
      <c r="O22" s="71">
        <v>29.1</v>
      </c>
    </row>
    <row r="23" spans="1:15" ht="12.4" customHeight="1" x14ac:dyDescent="0.25">
      <c r="A23" s="66">
        <v>0.9</v>
      </c>
      <c r="B23" s="67">
        <v>136.6</v>
      </c>
      <c r="C23" s="68">
        <v>7.8</v>
      </c>
      <c r="D23" s="66">
        <v>0.9</v>
      </c>
      <c r="E23" s="67">
        <v>124.4</v>
      </c>
      <c r="F23" s="68">
        <v>11.1</v>
      </c>
      <c r="G23" s="66">
        <v>0.9</v>
      </c>
      <c r="H23" s="67">
        <v>112.3</v>
      </c>
      <c r="I23" s="68">
        <v>15.7</v>
      </c>
      <c r="J23" s="66">
        <v>0.9</v>
      </c>
      <c r="K23" s="67">
        <v>100.2</v>
      </c>
      <c r="L23" s="68">
        <v>21.4</v>
      </c>
      <c r="M23" s="66">
        <v>0.9</v>
      </c>
      <c r="N23" s="67">
        <v>87.7</v>
      </c>
      <c r="O23" s="71">
        <v>29.3</v>
      </c>
    </row>
    <row r="24" spans="1:15" ht="12.4" customHeight="1" x14ac:dyDescent="0.25">
      <c r="A24" s="73" t="s">
        <v>96</v>
      </c>
      <c r="B24" s="74">
        <v>136.30000000000001</v>
      </c>
      <c r="C24" s="75">
        <v>7.9</v>
      </c>
      <c r="D24" s="76" t="s">
        <v>97</v>
      </c>
      <c r="E24" s="74">
        <v>124.2</v>
      </c>
      <c r="F24" s="75">
        <v>11.2</v>
      </c>
      <c r="G24" s="76" t="s">
        <v>98</v>
      </c>
      <c r="H24" s="78">
        <v>112</v>
      </c>
      <c r="I24" s="75">
        <v>15.8</v>
      </c>
      <c r="J24" s="76" t="s">
        <v>99</v>
      </c>
      <c r="K24" s="74">
        <v>99.9</v>
      </c>
      <c r="L24" s="75">
        <v>21.5</v>
      </c>
      <c r="M24" s="76" t="s">
        <v>100</v>
      </c>
      <c r="N24" s="74">
        <v>87.5</v>
      </c>
      <c r="O24" s="77">
        <v>29.5</v>
      </c>
    </row>
    <row r="25" spans="1:15" ht="12.4" customHeight="1" x14ac:dyDescent="0.25">
      <c r="A25" s="66">
        <v>0.1</v>
      </c>
      <c r="B25" s="67">
        <v>136.1</v>
      </c>
      <c r="C25" s="72">
        <v>8</v>
      </c>
      <c r="D25" s="66">
        <v>0.1</v>
      </c>
      <c r="E25" s="69">
        <v>124</v>
      </c>
      <c r="F25" s="68">
        <v>11.3</v>
      </c>
      <c r="G25" s="66">
        <v>0.1</v>
      </c>
      <c r="H25" s="67">
        <v>111.8</v>
      </c>
      <c r="I25" s="68">
        <v>15.9</v>
      </c>
      <c r="J25" s="66">
        <v>0.1</v>
      </c>
      <c r="K25" s="67">
        <v>99.7</v>
      </c>
      <c r="L25" s="68">
        <v>21.6</v>
      </c>
      <c r="M25" s="66">
        <v>0.1</v>
      </c>
      <c r="N25" s="67">
        <v>87.3</v>
      </c>
      <c r="O25" s="71">
        <v>29.6</v>
      </c>
    </row>
    <row r="26" spans="1:15" ht="12.4" customHeight="1" x14ac:dyDescent="0.25">
      <c r="A26" s="66">
        <v>0.2</v>
      </c>
      <c r="B26" s="67">
        <v>135.9</v>
      </c>
      <c r="C26" s="72">
        <v>8</v>
      </c>
      <c r="D26" s="66">
        <v>0.2</v>
      </c>
      <c r="E26" s="67">
        <v>123.7</v>
      </c>
      <c r="F26" s="68">
        <v>11.3</v>
      </c>
      <c r="G26" s="66">
        <v>0.2</v>
      </c>
      <c r="H26" s="67">
        <v>111.5</v>
      </c>
      <c r="I26" s="72">
        <v>16</v>
      </c>
      <c r="J26" s="66">
        <v>0.2</v>
      </c>
      <c r="K26" s="67">
        <v>99.4</v>
      </c>
      <c r="L26" s="68">
        <v>21.7</v>
      </c>
      <c r="M26" s="66">
        <v>0.2</v>
      </c>
      <c r="N26" s="69">
        <v>87</v>
      </c>
      <c r="O26" s="71">
        <v>29.7</v>
      </c>
    </row>
    <row r="27" spans="1:15" ht="12.4" customHeight="1" x14ac:dyDescent="0.25">
      <c r="A27" s="66">
        <v>0.3</v>
      </c>
      <c r="B27" s="67">
        <v>135.6</v>
      </c>
      <c r="C27" s="68">
        <v>8.1</v>
      </c>
      <c r="D27" s="66">
        <v>0.3</v>
      </c>
      <c r="E27" s="67">
        <v>123.5</v>
      </c>
      <c r="F27" s="68">
        <v>11.4</v>
      </c>
      <c r="G27" s="66">
        <v>0.3</v>
      </c>
      <c r="H27" s="67">
        <v>111.3</v>
      </c>
      <c r="I27" s="68">
        <v>16.100000000000001</v>
      </c>
      <c r="J27" s="66">
        <v>0.3</v>
      </c>
      <c r="K27" s="67">
        <v>99.2</v>
      </c>
      <c r="L27" s="68">
        <v>21.9</v>
      </c>
      <c r="M27" s="66">
        <v>0.3</v>
      </c>
      <c r="N27" s="67">
        <v>86.8</v>
      </c>
      <c r="O27" s="71">
        <v>29.8</v>
      </c>
    </row>
    <row r="28" spans="1:15" ht="12.4" customHeight="1" x14ac:dyDescent="0.25">
      <c r="A28" s="66">
        <v>0.4</v>
      </c>
      <c r="B28" s="67">
        <v>135.4</v>
      </c>
      <c r="C28" s="68">
        <v>8.1</v>
      </c>
      <c r="D28" s="66">
        <v>0.4</v>
      </c>
      <c r="E28" s="67">
        <v>123.2</v>
      </c>
      <c r="F28" s="68">
        <v>11.5</v>
      </c>
      <c r="G28" s="66">
        <v>0.4</v>
      </c>
      <c r="H28" s="69">
        <v>111</v>
      </c>
      <c r="I28" s="68">
        <v>16.2</v>
      </c>
      <c r="J28" s="66">
        <v>0.4</v>
      </c>
      <c r="K28" s="67">
        <v>98.9</v>
      </c>
      <c r="L28" s="72">
        <v>22</v>
      </c>
      <c r="M28" s="66">
        <v>0.4</v>
      </c>
      <c r="N28" s="67">
        <v>86.5</v>
      </c>
      <c r="O28" s="71">
        <v>29.9</v>
      </c>
    </row>
    <row r="29" spans="1:15" ht="12.4" customHeight="1" x14ac:dyDescent="0.25">
      <c r="A29" s="66">
        <v>0.5</v>
      </c>
      <c r="B29" s="67">
        <v>135.19999999999999</v>
      </c>
      <c r="C29" s="68">
        <v>8.1999999999999993</v>
      </c>
      <c r="D29" s="66">
        <v>0.5</v>
      </c>
      <c r="E29" s="69">
        <v>123</v>
      </c>
      <c r="F29" s="68">
        <v>11.6</v>
      </c>
      <c r="G29" s="66">
        <v>0.5</v>
      </c>
      <c r="H29" s="67">
        <v>110.8</v>
      </c>
      <c r="I29" s="68">
        <v>16.399999999999999</v>
      </c>
      <c r="J29" s="66">
        <v>0.5</v>
      </c>
      <c r="K29" s="67">
        <v>98.7</v>
      </c>
      <c r="L29" s="68">
        <v>22.1</v>
      </c>
      <c r="M29" s="66">
        <v>0.5</v>
      </c>
      <c r="N29" s="67">
        <v>86.3</v>
      </c>
      <c r="O29" s="70">
        <v>30</v>
      </c>
    </row>
    <row r="30" spans="1:15" ht="12.4" customHeight="1" x14ac:dyDescent="0.25">
      <c r="A30" s="66">
        <v>0.6</v>
      </c>
      <c r="B30" s="69">
        <v>135</v>
      </c>
      <c r="C30" s="68">
        <v>8.3000000000000007</v>
      </c>
      <c r="D30" s="66">
        <v>0.6</v>
      </c>
      <c r="E30" s="67">
        <v>122.7</v>
      </c>
      <c r="F30" s="68">
        <v>11.6</v>
      </c>
      <c r="G30" s="66">
        <v>0.6</v>
      </c>
      <c r="H30" s="67">
        <v>110.6</v>
      </c>
      <c r="I30" s="68">
        <v>16.5</v>
      </c>
      <c r="J30" s="66">
        <v>0.6</v>
      </c>
      <c r="K30" s="67">
        <v>98.4</v>
      </c>
      <c r="L30" s="68">
        <v>22.2</v>
      </c>
      <c r="M30" s="66">
        <v>0.6</v>
      </c>
      <c r="N30" s="69">
        <v>86</v>
      </c>
      <c r="O30" s="71">
        <v>30.1</v>
      </c>
    </row>
    <row r="31" spans="1:15" ht="12.4" customHeight="1" x14ac:dyDescent="0.25">
      <c r="A31" s="66">
        <v>0.7</v>
      </c>
      <c r="B31" s="67">
        <v>134.80000000000001</v>
      </c>
      <c r="C31" s="68">
        <v>8.3000000000000007</v>
      </c>
      <c r="D31" s="66">
        <v>0.7</v>
      </c>
      <c r="E31" s="67">
        <v>122.5</v>
      </c>
      <c r="F31" s="68">
        <v>11.7</v>
      </c>
      <c r="G31" s="66">
        <v>0.7</v>
      </c>
      <c r="H31" s="67">
        <v>110.3</v>
      </c>
      <c r="I31" s="68">
        <v>16.600000000000001</v>
      </c>
      <c r="J31" s="66">
        <v>0.7</v>
      </c>
      <c r="K31" s="67">
        <v>98.2</v>
      </c>
      <c r="L31" s="68">
        <v>22.3</v>
      </c>
      <c r="M31" s="66">
        <v>0.7</v>
      </c>
      <c r="N31" s="67">
        <v>85.8</v>
      </c>
      <c r="O31" s="71">
        <v>30.2</v>
      </c>
    </row>
    <row r="32" spans="1:15" ht="12.4" customHeight="1" x14ac:dyDescent="0.25">
      <c r="A32" s="66">
        <v>0.8</v>
      </c>
      <c r="B32" s="67">
        <v>134.5</v>
      </c>
      <c r="C32" s="68">
        <v>8.4</v>
      </c>
      <c r="D32" s="66">
        <v>0.8</v>
      </c>
      <c r="E32" s="67">
        <v>122.2</v>
      </c>
      <c r="F32" s="68">
        <v>11.8</v>
      </c>
      <c r="G32" s="66">
        <v>0.8</v>
      </c>
      <c r="H32" s="67">
        <v>110.1</v>
      </c>
      <c r="I32" s="68">
        <v>16.7</v>
      </c>
      <c r="J32" s="66">
        <v>0.8</v>
      </c>
      <c r="K32" s="67">
        <v>97.9</v>
      </c>
      <c r="L32" s="68">
        <v>22.5</v>
      </c>
      <c r="M32" s="66">
        <v>0.8</v>
      </c>
      <c r="N32" s="67">
        <v>85.5</v>
      </c>
      <c r="O32" s="71">
        <v>30.3</v>
      </c>
    </row>
    <row r="33" spans="1:15" ht="12.4" customHeight="1" x14ac:dyDescent="0.25">
      <c r="A33" s="66">
        <v>0.9</v>
      </c>
      <c r="B33" s="67">
        <v>134.30000000000001</v>
      </c>
      <c r="C33" s="68">
        <v>8.4</v>
      </c>
      <c r="D33" s="66">
        <v>0.9</v>
      </c>
      <c r="E33" s="69">
        <v>122</v>
      </c>
      <c r="F33" s="68">
        <v>11.8</v>
      </c>
      <c r="G33" s="66">
        <v>0.9</v>
      </c>
      <c r="H33" s="67">
        <v>109.8</v>
      </c>
      <c r="I33" s="68">
        <v>16.8</v>
      </c>
      <c r="J33" s="66">
        <v>0.9</v>
      </c>
      <c r="K33" s="67">
        <v>97.7</v>
      </c>
      <c r="L33" s="68">
        <v>22.6</v>
      </c>
      <c r="M33" s="66">
        <v>0.9</v>
      </c>
      <c r="N33" s="67">
        <v>85.3</v>
      </c>
      <c r="O33" s="71">
        <v>30.4</v>
      </c>
    </row>
    <row r="34" spans="1:15" ht="12.4" customHeight="1" x14ac:dyDescent="0.25">
      <c r="A34" s="73" t="s">
        <v>101</v>
      </c>
      <c r="B34" s="74">
        <v>134.1</v>
      </c>
      <c r="C34" s="75">
        <v>8.5</v>
      </c>
      <c r="D34" s="76" t="s">
        <v>102</v>
      </c>
      <c r="E34" s="74">
        <v>121.7</v>
      </c>
      <c r="F34" s="75">
        <v>11.9</v>
      </c>
      <c r="G34" s="76" t="s">
        <v>103</v>
      </c>
      <c r="H34" s="74">
        <v>109.6</v>
      </c>
      <c r="I34" s="75">
        <v>16.899999999999999</v>
      </c>
      <c r="J34" s="76" t="s">
        <v>104</v>
      </c>
      <c r="K34" s="74">
        <v>97.4</v>
      </c>
      <c r="L34" s="75">
        <v>22.7</v>
      </c>
      <c r="M34" s="76" t="s">
        <v>105</v>
      </c>
      <c r="N34" s="78">
        <v>85</v>
      </c>
      <c r="O34" s="77">
        <v>30.5</v>
      </c>
    </row>
    <row r="35" spans="1:15" ht="12.4" customHeight="1" x14ac:dyDescent="0.25">
      <c r="A35" s="66">
        <v>0.1</v>
      </c>
      <c r="B35" s="67">
        <v>133.9</v>
      </c>
      <c r="C35" s="68">
        <v>8.6</v>
      </c>
      <c r="D35" s="66">
        <v>0.1</v>
      </c>
      <c r="E35" s="67">
        <v>121.5</v>
      </c>
      <c r="F35" s="72">
        <v>12</v>
      </c>
      <c r="G35" s="66">
        <v>0.1</v>
      </c>
      <c r="H35" s="67">
        <v>109.4</v>
      </c>
      <c r="I35" s="72">
        <v>17</v>
      </c>
      <c r="J35" s="66">
        <v>0.1</v>
      </c>
      <c r="K35" s="67">
        <v>97.1</v>
      </c>
      <c r="L35" s="68">
        <v>22.9</v>
      </c>
      <c r="M35" s="66">
        <v>0.1</v>
      </c>
      <c r="N35" s="67">
        <v>84.8</v>
      </c>
      <c r="O35" s="71">
        <v>30.6</v>
      </c>
    </row>
    <row r="36" spans="1:15" ht="12.4" customHeight="1" x14ac:dyDescent="0.25">
      <c r="A36" s="66">
        <v>0.2</v>
      </c>
      <c r="B36" s="67">
        <v>133.69999999999999</v>
      </c>
      <c r="C36" s="68">
        <v>8.6</v>
      </c>
      <c r="D36" s="66">
        <v>0.2</v>
      </c>
      <c r="E36" s="67">
        <v>121.2</v>
      </c>
      <c r="F36" s="68">
        <v>12.1</v>
      </c>
      <c r="G36" s="66">
        <v>0.2</v>
      </c>
      <c r="H36" s="67">
        <v>109.1</v>
      </c>
      <c r="I36" s="68">
        <v>17.100000000000001</v>
      </c>
      <c r="J36" s="66">
        <v>0.2</v>
      </c>
      <c r="K36" s="67">
        <v>96.8</v>
      </c>
      <c r="L36" s="72">
        <v>23</v>
      </c>
      <c r="M36" s="66">
        <v>0.2</v>
      </c>
      <c r="N36" s="67">
        <v>84.6</v>
      </c>
      <c r="O36" s="71">
        <v>30.7</v>
      </c>
    </row>
    <row r="37" spans="1:15" ht="12.4" customHeight="1" x14ac:dyDescent="0.25">
      <c r="A37" s="66">
        <v>0.3</v>
      </c>
      <c r="B37" s="67">
        <v>133.5</v>
      </c>
      <c r="C37" s="68">
        <v>8.6999999999999993</v>
      </c>
      <c r="D37" s="66">
        <v>0.3</v>
      </c>
      <c r="E37" s="69">
        <v>121</v>
      </c>
      <c r="F37" s="68">
        <v>12.1</v>
      </c>
      <c r="G37" s="66">
        <v>0.3</v>
      </c>
      <c r="H37" s="67">
        <v>108.9</v>
      </c>
      <c r="I37" s="68">
        <v>17.3</v>
      </c>
      <c r="J37" s="66">
        <v>0.3</v>
      </c>
      <c r="K37" s="67">
        <v>96.6</v>
      </c>
      <c r="L37" s="68">
        <v>23.2</v>
      </c>
      <c r="M37" s="66">
        <v>0.3</v>
      </c>
      <c r="N37" s="67">
        <v>84.4</v>
      </c>
      <c r="O37" s="71">
        <v>30.8</v>
      </c>
    </row>
    <row r="38" spans="1:15" ht="12.4" customHeight="1" x14ac:dyDescent="0.25">
      <c r="A38" s="66">
        <v>0.4</v>
      </c>
      <c r="B38" s="67">
        <v>133.30000000000001</v>
      </c>
      <c r="C38" s="68">
        <v>8.6999999999999993</v>
      </c>
      <c r="D38" s="66">
        <v>0.4</v>
      </c>
      <c r="E38" s="67">
        <v>120.7</v>
      </c>
      <c r="F38" s="68">
        <v>12.2</v>
      </c>
      <c r="G38" s="66">
        <v>0.4</v>
      </c>
      <c r="H38" s="67">
        <v>108.6</v>
      </c>
      <c r="I38" s="68">
        <v>17.399999999999999</v>
      </c>
      <c r="J38" s="66">
        <v>0.4</v>
      </c>
      <c r="K38" s="67">
        <v>96.3</v>
      </c>
      <c r="L38" s="68">
        <v>23.1</v>
      </c>
      <c r="M38" s="66">
        <v>0.4</v>
      </c>
      <c r="N38" s="67">
        <v>84.2</v>
      </c>
      <c r="O38" s="71">
        <v>30.9</v>
      </c>
    </row>
    <row r="39" spans="1:15" ht="12.4" customHeight="1" x14ac:dyDescent="0.25">
      <c r="A39" s="66">
        <v>0.5</v>
      </c>
      <c r="B39" s="67">
        <v>133.1</v>
      </c>
      <c r="C39" s="68">
        <v>8.8000000000000007</v>
      </c>
      <c r="D39" s="66">
        <v>0.5</v>
      </c>
      <c r="E39" s="67">
        <v>120.5</v>
      </c>
      <c r="F39" s="68">
        <v>12.3</v>
      </c>
      <c r="G39" s="66">
        <v>0.5</v>
      </c>
      <c r="H39" s="67">
        <v>108.4</v>
      </c>
      <c r="I39" s="68">
        <v>17.5</v>
      </c>
      <c r="J39" s="66">
        <v>0.5</v>
      </c>
      <c r="K39" s="69">
        <v>96</v>
      </c>
      <c r="L39" s="68">
        <v>23.6</v>
      </c>
      <c r="M39" s="66">
        <v>0.5</v>
      </c>
      <c r="N39" s="69">
        <v>84</v>
      </c>
      <c r="O39" s="70">
        <v>31</v>
      </c>
    </row>
    <row r="40" spans="1:15" ht="12.4" customHeight="1" x14ac:dyDescent="0.25">
      <c r="A40" s="66">
        <v>0.6</v>
      </c>
      <c r="B40" s="67">
        <v>132.80000000000001</v>
      </c>
      <c r="C40" s="68">
        <v>8.8000000000000007</v>
      </c>
      <c r="D40" s="66">
        <v>0.6</v>
      </c>
      <c r="E40" s="67">
        <v>120.3</v>
      </c>
      <c r="F40" s="68">
        <v>12.4</v>
      </c>
      <c r="G40" s="66">
        <v>0.6</v>
      </c>
      <c r="H40" s="67">
        <v>108.1</v>
      </c>
      <c r="I40" s="68">
        <v>17.600000000000001</v>
      </c>
      <c r="J40" s="66">
        <v>0.6</v>
      </c>
      <c r="K40" s="67">
        <v>95.7</v>
      </c>
      <c r="L40" s="68">
        <v>23.7</v>
      </c>
      <c r="M40" s="66">
        <v>0.6</v>
      </c>
      <c r="N40" s="67">
        <v>83.8</v>
      </c>
      <c r="O40" s="71">
        <v>31.1</v>
      </c>
    </row>
    <row r="41" spans="1:15" ht="12.4" customHeight="1" x14ac:dyDescent="0.25">
      <c r="A41" s="66">
        <v>0.7</v>
      </c>
      <c r="B41" s="67">
        <v>132.6</v>
      </c>
      <c r="C41" s="68">
        <v>8.9</v>
      </c>
      <c r="D41" s="66">
        <v>0.7</v>
      </c>
      <c r="E41" s="69">
        <v>120</v>
      </c>
      <c r="F41" s="68">
        <v>12.5</v>
      </c>
      <c r="G41" s="66">
        <v>0.7</v>
      </c>
      <c r="H41" s="67">
        <v>107.9</v>
      </c>
      <c r="I41" s="68">
        <v>17.7</v>
      </c>
      <c r="J41" s="66">
        <v>0.7</v>
      </c>
      <c r="K41" s="67">
        <v>95.4</v>
      </c>
      <c r="L41" s="68">
        <v>23.9</v>
      </c>
      <c r="M41" s="66">
        <v>0.7</v>
      </c>
      <c r="N41" s="67">
        <v>83.6</v>
      </c>
      <c r="O41" s="71">
        <v>31.2</v>
      </c>
    </row>
    <row r="42" spans="1:15" ht="12.4" customHeight="1" x14ac:dyDescent="0.25">
      <c r="A42" s="66">
        <v>0.8</v>
      </c>
      <c r="B42" s="67">
        <v>132.4</v>
      </c>
      <c r="C42" s="68">
        <v>8.9</v>
      </c>
      <c r="D42" s="66">
        <v>0.8</v>
      </c>
      <c r="E42" s="67">
        <v>119.8</v>
      </c>
      <c r="F42" s="68">
        <v>12.5</v>
      </c>
      <c r="G42" s="66">
        <v>0.8</v>
      </c>
      <c r="H42" s="67">
        <v>107.6</v>
      </c>
      <c r="I42" s="68">
        <v>17.899999999999999</v>
      </c>
      <c r="J42" s="66">
        <v>0.8</v>
      </c>
      <c r="K42" s="67">
        <v>95.2</v>
      </c>
      <c r="L42" s="68">
        <v>24.1</v>
      </c>
      <c r="M42" s="66">
        <v>0.8</v>
      </c>
      <c r="N42" s="67">
        <v>83.4</v>
      </c>
      <c r="O42" s="71">
        <v>31.3</v>
      </c>
    </row>
    <row r="43" spans="1:15" ht="12.4" customHeight="1" x14ac:dyDescent="0.25">
      <c r="A43" s="66">
        <v>0.9</v>
      </c>
      <c r="B43" s="67">
        <v>132.19999999999999</v>
      </c>
      <c r="C43" s="72">
        <v>9</v>
      </c>
      <c r="D43" s="66">
        <v>0.9</v>
      </c>
      <c r="E43" s="67">
        <v>119.5</v>
      </c>
      <c r="F43" s="68">
        <v>12.6</v>
      </c>
      <c r="G43" s="66">
        <v>0.9</v>
      </c>
      <c r="H43" s="67">
        <v>107.4</v>
      </c>
      <c r="I43" s="72">
        <v>18</v>
      </c>
      <c r="J43" s="66">
        <v>0.9</v>
      </c>
      <c r="K43" s="67">
        <v>94.9</v>
      </c>
      <c r="L43" s="68">
        <v>24.2</v>
      </c>
      <c r="M43" s="66">
        <v>0.9</v>
      </c>
      <c r="N43" s="67">
        <v>83.2</v>
      </c>
      <c r="O43" s="71">
        <v>31.4</v>
      </c>
    </row>
    <row r="44" spans="1:15" ht="12.4" customHeight="1" x14ac:dyDescent="0.25">
      <c r="A44" s="73" t="s">
        <v>106</v>
      </c>
      <c r="B44" s="74">
        <v>132</v>
      </c>
      <c r="C44" s="79">
        <v>9</v>
      </c>
      <c r="D44" s="76" t="s">
        <v>107</v>
      </c>
      <c r="E44" s="74">
        <v>119.3</v>
      </c>
      <c r="F44" s="75">
        <v>12.7</v>
      </c>
      <c r="G44" s="76" t="s">
        <v>108</v>
      </c>
      <c r="H44" s="74">
        <v>107.1</v>
      </c>
      <c r="I44" s="75">
        <v>18.100000000000001</v>
      </c>
      <c r="J44" s="76" t="s">
        <v>109</v>
      </c>
      <c r="K44" s="74">
        <v>94.6</v>
      </c>
      <c r="L44" s="75">
        <v>24.4</v>
      </c>
      <c r="M44" s="76" t="s">
        <v>110</v>
      </c>
      <c r="N44" s="78">
        <v>83</v>
      </c>
      <c r="O44" s="77">
        <v>31.5</v>
      </c>
    </row>
    <row r="45" spans="1:15" ht="12.4" customHeight="1" x14ac:dyDescent="0.25">
      <c r="A45" s="66">
        <v>0.1</v>
      </c>
      <c r="B45" s="67">
        <v>131.69999999999999</v>
      </c>
      <c r="C45" s="68">
        <v>9.1</v>
      </c>
      <c r="D45" s="66">
        <v>0.1</v>
      </c>
      <c r="E45" s="67">
        <v>119.1</v>
      </c>
      <c r="F45" s="68">
        <v>12.8</v>
      </c>
      <c r="G45" s="66">
        <v>0.1</v>
      </c>
      <c r="H45" s="67">
        <v>106.9</v>
      </c>
      <c r="I45" s="68">
        <v>18.2</v>
      </c>
      <c r="J45" s="66">
        <v>0.1</v>
      </c>
      <c r="K45" s="67">
        <v>94.4</v>
      </c>
      <c r="L45" s="68">
        <v>24.5</v>
      </c>
      <c r="M45" s="66">
        <v>0.1</v>
      </c>
      <c r="N45" s="67">
        <v>82.8</v>
      </c>
      <c r="O45" s="71">
        <v>31.6</v>
      </c>
    </row>
    <row r="46" spans="1:15" ht="12.4" customHeight="1" x14ac:dyDescent="0.25">
      <c r="A46" s="66">
        <v>0.2</v>
      </c>
      <c r="B46" s="67">
        <v>131.5</v>
      </c>
      <c r="C46" s="68">
        <v>9.1</v>
      </c>
      <c r="D46" s="66">
        <v>0.2</v>
      </c>
      <c r="E46" s="67">
        <v>118.8</v>
      </c>
      <c r="F46" s="68">
        <v>12.9</v>
      </c>
      <c r="G46" s="66">
        <v>0.2</v>
      </c>
      <c r="H46" s="67">
        <v>106.6</v>
      </c>
      <c r="I46" s="68">
        <v>18.3</v>
      </c>
      <c r="J46" s="66">
        <v>0.2</v>
      </c>
      <c r="K46" s="67">
        <v>94.1</v>
      </c>
      <c r="L46" s="68">
        <v>24.7</v>
      </c>
      <c r="M46" s="66">
        <v>0.2</v>
      </c>
      <c r="N46" s="67">
        <v>82.6</v>
      </c>
      <c r="O46" s="71">
        <v>31.7</v>
      </c>
    </row>
    <row r="47" spans="1:15" ht="12.4" customHeight="1" x14ac:dyDescent="0.25">
      <c r="A47" s="66">
        <v>0.3</v>
      </c>
      <c r="B47" s="67">
        <v>131.19999999999999</v>
      </c>
      <c r="C47" s="68">
        <v>9.1999999999999993</v>
      </c>
      <c r="D47" s="66">
        <v>0.3</v>
      </c>
      <c r="E47" s="67">
        <v>118.6</v>
      </c>
      <c r="F47" s="68">
        <v>12.9</v>
      </c>
      <c r="G47" s="66">
        <v>0.3</v>
      </c>
      <c r="H47" s="67">
        <v>106.4</v>
      </c>
      <c r="I47" s="68">
        <v>18.399999999999999</v>
      </c>
      <c r="J47" s="66">
        <v>0.3</v>
      </c>
      <c r="K47" s="67">
        <v>93.9</v>
      </c>
      <c r="L47" s="68">
        <v>24.8</v>
      </c>
      <c r="M47" s="66">
        <v>0.3</v>
      </c>
      <c r="N47" s="67">
        <v>82.4</v>
      </c>
      <c r="O47" s="71">
        <v>31.8</v>
      </c>
    </row>
    <row r="48" spans="1:15" ht="12.4" customHeight="1" x14ac:dyDescent="0.25">
      <c r="A48" s="66">
        <v>0.4</v>
      </c>
      <c r="B48" s="67">
        <v>130.9</v>
      </c>
      <c r="C48" s="68">
        <v>9.3000000000000007</v>
      </c>
      <c r="D48" s="66">
        <v>0.4</v>
      </c>
      <c r="E48" s="67">
        <v>118.4</v>
      </c>
      <c r="F48" s="72">
        <v>13</v>
      </c>
      <c r="G48" s="66">
        <v>0.4</v>
      </c>
      <c r="H48" s="67">
        <v>106.1</v>
      </c>
      <c r="I48" s="68">
        <v>18.5</v>
      </c>
      <c r="J48" s="66">
        <v>0.4</v>
      </c>
      <c r="K48" s="67">
        <v>93.6</v>
      </c>
      <c r="L48" s="72">
        <v>25</v>
      </c>
      <c r="M48" s="66">
        <v>0.4</v>
      </c>
      <c r="N48" s="67">
        <v>82.2</v>
      </c>
      <c r="O48" s="71">
        <v>31.9</v>
      </c>
    </row>
    <row r="49" spans="1:15" ht="12.4" customHeight="1" x14ac:dyDescent="0.25">
      <c r="A49" s="66">
        <v>0.5</v>
      </c>
      <c r="B49" s="67">
        <v>130.69999999999999</v>
      </c>
      <c r="C49" s="68">
        <v>9.4</v>
      </c>
      <c r="D49" s="66">
        <v>0.5</v>
      </c>
      <c r="E49" s="67">
        <v>118.2</v>
      </c>
      <c r="F49" s="68">
        <v>13.1</v>
      </c>
      <c r="G49" s="66">
        <v>0.5</v>
      </c>
      <c r="H49" s="67">
        <v>105.9</v>
      </c>
      <c r="I49" s="68">
        <v>18.7</v>
      </c>
      <c r="J49" s="66">
        <v>0.5</v>
      </c>
      <c r="K49" s="67">
        <v>93.4</v>
      </c>
      <c r="L49" s="68">
        <v>25.1</v>
      </c>
      <c r="M49" s="66">
        <v>0.5</v>
      </c>
      <c r="N49" s="67">
        <v>82.1</v>
      </c>
      <c r="O49" s="70">
        <v>32</v>
      </c>
    </row>
    <row r="50" spans="1:15" ht="12.4" customHeight="1" x14ac:dyDescent="0.25">
      <c r="A50" s="66">
        <v>0.6</v>
      </c>
      <c r="B50" s="67">
        <v>130.4</v>
      </c>
      <c r="C50" s="68">
        <v>9.4</v>
      </c>
      <c r="D50" s="66">
        <v>0.6</v>
      </c>
      <c r="E50" s="67">
        <v>117.9</v>
      </c>
      <c r="F50" s="68">
        <v>13.2</v>
      </c>
      <c r="G50" s="66">
        <v>0.6</v>
      </c>
      <c r="H50" s="67">
        <v>105.7</v>
      </c>
      <c r="I50" s="68">
        <v>18.8</v>
      </c>
      <c r="J50" s="66">
        <v>0.6</v>
      </c>
      <c r="K50" s="67">
        <v>93.1</v>
      </c>
      <c r="L50" s="68">
        <v>25.2</v>
      </c>
      <c r="M50" s="66">
        <v>0.6</v>
      </c>
      <c r="N50" s="67">
        <v>81.900000000000006</v>
      </c>
      <c r="O50" s="71">
        <v>32.1</v>
      </c>
    </row>
    <row r="51" spans="1:15" ht="12.4" customHeight="1" x14ac:dyDescent="0.25">
      <c r="A51" s="66">
        <v>0.7</v>
      </c>
      <c r="B51" s="67">
        <v>130.1</v>
      </c>
      <c r="C51" s="68">
        <v>9.5</v>
      </c>
      <c r="D51" s="66">
        <v>0.7</v>
      </c>
      <c r="E51" s="67">
        <v>117.7</v>
      </c>
      <c r="F51" s="68">
        <v>13.3</v>
      </c>
      <c r="G51" s="66">
        <v>0.7</v>
      </c>
      <c r="H51" s="67">
        <v>105.4</v>
      </c>
      <c r="I51" s="68">
        <v>18.899999999999999</v>
      </c>
      <c r="J51" s="66">
        <v>0.7</v>
      </c>
      <c r="K51" s="67">
        <v>92.9</v>
      </c>
      <c r="L51" s="68">
        <v>25.4</v>
      </c>
      <c r="M51" s="66">
        <v>0.7</v>
      </c>
      <c r="N51" s="67">
        <v>81.7</v>
      </c>
      <c r="O51" s="71">
        <v>32.200000000000003</v>
      </c>
    </row>
    <row r="52" spans="1:15" ht="12.4" customHeight="1" x14ac:dyDescent="0.25">
      <c r="A52" s="66">
        <v>0.8</v>
      </c>
      <c r="B52" s="67">
        <v>129.80000000000001</v>
      </c>
      <c r="C52" s="68">
        <v>9.6</v>
      </c>
      <c r="D52" s="66">
        <v>0.8</v>
      </c>
      <c r="E52" s="67">
        <v>117.5</v>
      </c>
      <c r="F52" s="68">
        <v>13.3</v>
      </c>
      <c r="G52" s="66">
        <v>0.8</v>
      </c>
      <c r="H52" s="67">
        <v>105.2</v>
      </c>
      <c r="I52" s="72">
        <v>19</v>
      </c>
      <c r="J52" s="66">
        <v>0.8</v>
      </c>
      <c r="K52" s="67">
        <v>92.6</v>
      </c>
      <c r="L52" s="68">
        <v>25.5</v>
      </c>
      <c r="M52" s="66">
        <v>0.8</v>
      </c>
      <c r="N52" s="67">
        <v>81.5</v>
      </c>
      <c r="O52" s="71">
        <v>32.299999999999997</v>
      </c>
    </row>
    <row r="53" spans="1:15" ht="12.4" customHeight="1" x14ac:dyDescent="0.25">
      <c r="A53" s="66">
        <v>0.9</v>
      </c>
      <c r="B53" s="67">
        <v>129.6</v>
      </c>
      <c r="C53" s="68">
        <v>9.6</v>
      </c>
      <c r="D53" s="66">
        <v>0.9</v>
      </c>
      <c r="E53" s="67">
        <v>117.2</v>
      </c>
      <c r="F53" s="68">
        <v>13.4</v>
      </c>
      <c r="G53" s="66">
        <v>0.9</v>
      </c>
      <c r="H53" s="67">
        <v>104.9</v>
      </c>
      <c r="I53" s="68">
        <v>19.100000000000001</v>
      </c>
      <c r="J53" s="66">
        <v>0.9</v>
      </c>
      <c r="K53" s="67">
        <v>92.4</v>
      </c>
      <c r="L53" s="68">
        <v>25.7</v>
      </c>
      <c r="M53" s="66">
        <v>0.9</v>
      </c>
      <c r="N53" s="67">
        <v>81.3</v>
      </c>
      <c r="O53" s="71">
        <v>32.4</v>
      </c>
    </row>
    <row r="54" spans="1:15" ht="12.4" customHeight="1" thickBot="1" x14ac:dyDescent="0.3">
      <c r="A54" s="80" t="s">
        <v>87</v>
      </c>
      <c r="B54" s="81">
        <v>129.30000000000001</v>
      </c>
      <c r="C54" s="82">
        <v>9.6999999999999993</v>
      </c>
      <c r="D54" s="83" t="s">
        <v>88</v>
      </c>
      <c r="E54" s="84">
        <v>117</v>
      </c>
      <c r="F54" s="82">
        <v>13.5</v>
      </c>
      <c r="G54" s="83" t="s">
        <v>89</v>
      </c>
      <c r="H54" s="81">
        <v>104.7</v>
      </c>
      <c r="I54" s="82">
        <v>19.2</v>
      </c>
      <c r="J54" s="83" t="s">
        <v>90</v>
      </c>
      <c r="K54" s="81">
        <v>92.1</v>
      </c>
      <c r="L54" s="82">
        <v>25.8</v>
      </c>
      <c r="M54" s="83" t="s">
        <v>111</v>
      </c>
      <c r="N54" s="81">
        <v>81.099999999999994</v>
      </c>
      <c r="O54" s="85">
        <v>32.5</v>
      </c>
    </row>
    <row r="55" spans="1:15" x14ac:dyDescent="0.25">
      <c r="N55" s="86"/>
    </row>
  </sheetData>
  <sheetProtection algorithmName="SHA-512" hashValue="Gdw9v0wKeU+eBefkcPgZOpieisTtCKO//Ez9pp/gLlCO0M+7nicfq5H64ZPwwJq5QukkgpFpwXBgR7iK/nOrJA==" saltValue="w7m55amIoMi8Lt+Z5Rsgsg==" spinCount="100000" sheet="1" selectLockedCells="1"/>
  <mergeCells count="1">
    <mergeCell ref="C1:M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AB3E90A73F64FA350526BAE20D7F1" ma:contentTypeVersion="8" ma:contentTypeDescription="Create a new document." ma:contentTypeScope="" ma:versionID="b621f57f1be91a16143e154747b2456a">
  <xsd:schema xmlns:xsd="http://www.w3.org/2001/XMLSchema" xmlns:xs="http://www.w3.org/2001/XMLSchema" xmlns:p="http://schemas.microsoft.com/office/2006/metadata/properties" xmlns:ns1="http://schemas.microsoft.com/sharepoint/v3" xmlns:ns2="a0e9d492-aae1-42ec-9904-4fd688908c79" targetNamespace="http://schemas.microsoft.com/office/2006/metadata/properties" ma:root="true" ma:fieldsID="fca6a4af1f8f70f25e530dc50a5cd8aa" ns1:_="" ns2:_="">
    <xsd:import namespace="http://schemas.microsoft.com/sharepoint/v3"/>
    <xsd:import namespace="a0e9d492-aae1-42ec-9904-4fd688908c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CatchAll" minOccurs="0"/>
                <xsd:element ref="ns2:TaxCatchAllLabel" minOccurs="0"/>
                <xsd:element ref="ns2:Date_x0020_Due" minOccurs="0"/>
                <xsd:element ref="ns2:SharedWithUsers" minOccurs="0"/>
                <xsd:element ref="ns2:Releas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9d492-aae1-42ec-9904-4fd688908c7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4a79f51-32ee-4d2f-b804-3e51363b6775}" ma:internalName="TaxCatchAll" ma:showField="CatchAllData" ma:web="a0e9d492-aae1-42ec-9904-4fd688908c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a4a79f51-32ee-4d2f-b804-3e51363b6775}" ma:internalName="TaxCatchAllLabel" ma:readOnly="true" ma:showField="CatchAllDataLabel" ma:web="a0e9d492-aae1-42ec-9904-4fd688908c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_x0020_Due" ma:index="14" nillable="true" ma:displayName="Date Due" ma:format="DateTime" ma:internalName="Date_x0020_Due">
      <xsd:simpleType>
        <xsd:restriction base="dms:DateTime"/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easeDate" ma:index="16" nillable="true" ma:displayName="ReleaseDate" ma:format="DateOnly" ma:internalName="Releas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12" ma:displayName="Comments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9d492-aae1-42ec-9904-4fd688908c79"/>
    <Date_x0020_Due xmlns="a0e9d492-aae1-42ec-9904-4fd688908c79" xsi:nil="true"/>
    <PublishingExpirationDate xmlns="http://schemas.microsoft.com/sharepoint/v3" xsi:nil="true"/>
    <PublishingStartDate xmlns="http://schemas.microsoft.com/sharepoint/v3" xsi:nil="true"/>
    <ReleaseDate xmlns="a0e9d492-aae1-42ec-9904-4fd688908c79" xsi:nil="true"/>
  </documentManagement>
</p:properties>
</file>

<file path=customXml/itemProps1.xml><?xml version="1.0" encoding="utf-8"?>
<ds:datastoreItem xmlns:ds="http://schemas.openxmlformats.org/officeDocument/2006/customXml" ds:itemID="{11430578-39CB-4958-9DF8-0549B3273A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96E69F-FCCA-4622-888F-95CA4B435BD7}"/>
</file>

<file path=customXml/itemProps3.xml><?xml version="1.0" encoding="utf-8"?>
<ds:datastoreItem xmlns:ds="http://schemas.openxmlformats.org/officeDocument/2006/customXml" ds:itemID="{C2D82E38-D8C4-470B-A475-D1D4EE02D224}">
  <ds:schemaRefs>
    <ds:schemaRef ds:uri="http://schemas.microsoft.com/office/2006/metadata/properties"/>
    <ds:schemaRef ds:uri="http://schemas.microsoft.com/office/infopath/2007/PartnerControls"/>
    <ds:schemaRef ds:uri="a0e9d492-aae1-42ec-9904-4fd688908c7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Daily Report Page 1</vt:lpstr>
      <vt:lpstr>Daily Report Page 2</vt:lpstr>
      <vt:lpstr>Concrete Report</vt:lpstr>
      <vt:lpstr>Scope and Sub-Scope</vt:lpstr>
      <vt:lpstr>Field Density Report</vt:lpstr>
      <vt:lpstr>Sand Cone Report</vt:lpstr>
      <vt:lpstr>One-Point Proctor Report</vt:lpstr>
      <vt:lpstr>Moisture-Density Chart</vt:lpstr>
      <vt:lpstr>'Concrete Report'!Print_Area</vt:lpstr>
      <vt:lpstr>'Daily Report Page 1'!Print_Area</vt:lpstr>
      <vt:lpstr>'Daily Report Page 2'!Print_Area</vt:lpstr>
      <vt:lpstr>'Field Density Report'!Print_Area</vt:lpstr>
      <vt:lpstr>'One-Point Proctor Report'!Print_Area</vt:lpstr>
      <vt:lpstr>'Sand Cone Report'!Print_Area</vt:lpstr>
      <vt:lpstr>'Scope and Sub-Scope'!Print_Area</vt:lpstr>
      <vt:lpstr>'Daily Report Page 1'!Print_Titles</vt:lpstr>
      <vt:lpstr>'Daily Report Page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brian.sanborn@phoenix.gov</dc:creator>
  <cp:lastModifiedBy>ROBERT DUVALL</cp:lastModifiedBy>
  <cp:lastPrinted>2021-05-19T21:05:47Z</cp:lastPrinted>
  <dcterms:created xsi:type="dcterms:W3CDTF">2017-12-19T15:08:20Z</dcterms:created>
  <dcterms:modified xsi:type="dcterms:W3CDTF">2023-12-08T21:39:03Z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0x010100D31AB3E90A73F64FA350526BAE20D7F1</vt:lpwstr>
  </property>
</Properties>
</file>