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06.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128.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ityofphoenix-my.sharepoint.com/personal/062472_one_phoenix_gov/Documents/Website/Development/"/>
    </mc:Choice>
  </mc:AlternateContent>
  <xr:revisionPtr revIDLastSave="0" documentId="8_{4ED3B250-41FE-4278-A492-A787F9EC2765}" xr6:coauthVersionLast="47" xr6:coauthVersionMax="47" xr10:uidLastSave="{00000000-0000-0000-0000-000000000000}"/>
  <bookViews>
    <workbookView xWindow="2688" yWindow="2688" windowWidth="17280" windowHeight="9072" tabRatio="705" firstSheet="2" activeTab="2" xr2:uid="{00000000-000D-0000-FFFF-FFFF00000000}"/>
  </bookViews>
  <sheets>
    <sheet name="Rental Compliance Report" sheetId="4" state="hidden" r:id="rId1"/>
    <sheet name="Income Eligibility Calculations" sheetId="1" state="hidden" r:id="rId2"/>
    <sheet name="Utility Allowance Instructions" sheetId="8" r:id="rId3"/>
    <sheet name="Rent Comparable Worksheet" sheetId="13" r:id="rId4"/>
    <sheet name="UA Apartment and Condo" sheetId="5" r:id="rId5"/>
    <sheet name="HOME Prohibited Lease Provision" sheetId="6" state="hidden" r:id="rId6"/>
    <sheet name="Rent Determination 1" sheetId="2" state="hidden" r:id="rId7"/>
    <sheet name="Sec 8 UA Schedule" sheetId="7" r:id="rId8"/>
    <sheet name="HUD Utility Reg. " sheetId="14" r:id="rId9"/>
    <sheet name="Single Family UA" sheetId="11" state="hidden" r:id="rId10"/>
    <sheet name="Single Family UA Schedule" sheetId="10" state="hidden" r:id="rId11"/>
    <sheet name="Townhouse UA" sheetId="12" state="hidden" r:id="rId12"/>
    <sheet name="Townhouse UA Schedule" sheetId="9" state="hidden"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6" i="13" l="1"/>
  <c r="D61" i="13"/>
  <c r="D56" i="13"/>
  <c r="D51" i="13"/>
  <c r="D46" i="13"/>
  <c r="C66" i="13"/>
  <c r="C61" i="13"/>
  <c r="C56" i="13"/>
  <c r="C51" i="13"/>
  <c r="C46" i="13"/>
  <c r="B66" i="13"/>
  <c r="B61" i="13"/>
  <c r="B56" i="13"/>
  <c r="B51" i="13"/>
  <c r="B46" i="13"/>
  <c r="G8" i="5" l="1"/>
  <c r="L8" i="5" l="1"/>
  <c r="K8" i="5"/>
  <c r="L9" i="5"/>
  <c r="L10" i="5"/>
  <c r="L11" i="5"/>
  <c r="G9" i="11" l="1"/>
  <c r="L20" i="12" l="1"/>
  <c r="L19" i="12"/>
  <c r="L18" i="12"/>
  <c r="L17" i="12"/>
  <c r="L16" i="12"/>
  <c r="L15" i="12"/>
  <c r="L14" i="12"/>
  <c r="L13" i="12"/>
  <c r="L12" i="12"/>
  <c r="L11" i="12"/>
  <c r="L10" i="12"/>
  <c r="K20" i="12"/>
  <c r="K19" i="12"/>
  <c r="K18" i="12"/>
  <c r="K17" i="12"/>
  <c r="K16" i="12"/>
  <c r="K15" i="12"/>
  <c r="K14" i="12"/>
  <c r="K13" i="12"/>
  <c r="K12" i="12"/>
  <c r="K11" i="12"/>
  <c r="K10" i="12"/>
  <c r="J20" i="12"/>
  <c r="J19" i="12"/>
  <c r="J18" i="12"/>
  <c r="J17" i="12"/>
  <c r="J16" i="12"/>
  <c r="J15" i="12"/>
  <c r="J14" i="12"/>
  <c r="J13" i="12"/>
  <c r="J12" i="12"/>
  <c r="J11" i="12"/>
  <c r="J10" i="12"/>
  <c r="I20" i="12"/>
  <c r="I19" i="12"/>
  <c r="I18" i="12"/>
  <c r="I17" i="12"/>
  <c r="I16" i="12"/>
  <c r="I15" i="12"/>
  <c r="I13" i="12"/>
  <c r="I12" i="12"/>
  <c r="I11" i="12"/>
  <c r="I10" i="12"/>
  <c r="H20" i="12"/>
  <c r="H19" i="12"/>
  <c r="H18" i="12"/>
  <c r="H17" i="12"/>
  <c r="H16" i="12"/>
  <c r="H15" i="12"/>
  <c r="H14" i="12"/>
  <c r="H13" i="12"/>
  <c r="H12" i="12"/>
  <c r="H11" i="12"/>
  <c r="H10" i="12"/>
  <c r="G20" i="12"/>
  <c r="G19" i="12"/>
  <c r="G18" i="12"/>
  <c r="G17" i="12"/>
  <c r="G16" i="12"/>
  <c r="G15" i="12"/>
  <c r="G14" i="12"/>
  <c r="G13" i="12"/>
  <c r="G12" i="12"/>
  <c r="G11" i="12"/>
  <c r="G10" i="12"/>
  <c r="L9" i="12"/>
  <c r="K9" i="12"/>
  <c r="J9" i="12"/>
  <c r="I9" i="12"/>
  <c r="H9" i="12"/>
  <c r="G9" i="12"/>
  <c r="I14" i="12"/>
  <c r="K10" i="11"/>
  <c r="L10" i="11"/>
  <c r="G21" i="12" l="1"/>
  <c r="K21" i="12"/>
  <c r="J21" i="12"/>
  <c r="I21" i="12"/>
  <c r="H21" i="12"/>
  <c r="L20" i="11"/>
  <c r="L19" i="11"/>
  <c r="L18" i="11"/>
  <c r="L17" i="11"/>
  <c r="L16" i="11"/>
  <c r="L15" i="11"/>
  <c r="L14" i="11"/>
  <c r="L13" i="11"/>
  <c r="L12" i="11"/>
  <c r="L11" i="11"/>
  <c r="K20" i="11"/>
  <c r="K19" i="11"/>
  <c r="K18" i="11"/>
  <c r="K17" i="11"/>
  <c r="K16" i="11"/>
  <c r="K15" i="11"/>
  <c r="K14" i="11"/>
  <c r="K13" i="11"/>
  <c r="K12" i="11"/>
  <c r="K11" i="11"/>
  <c r="J20" i="11"/>
  <c r="J19" i="11"/>
  <c r="J18" i="11"/>
  <c r="J17" i="11"/>
  <c r="J16" i="11"/>
  <c r="J15" i="11"/>
  <c r="J14" i="11"/>
  <c r="J13" i="11"/>
  <c r="J12" i="11"/>
  <c r="J11" i="11"/>
  <c r="I20" i="11"/>
  <c r="I19" i="11"/>
  <c r="I18" i="11"/>
  <c r="I17" i="11"/>
  <c r="I16" i="11"/>
  <c r="I15" i="11"/>
  <c r="I14" i="11"/>
  <c r="I13" i="11"/>
  <c r="I12" i="11"/>
  <c r="I11" i="11"/>
  <c r="H20" i="11"/>
  <c r="H19" i="11"/>
  <c r="H18" i="11"/>
  <c r="H17" i="11"/>
  <c r="H16" i="11"/>
  <c r="H15" i="11"/>
  <c r="H14" i="11"/>
  <c r="H13" i="11"/>
  <c r="H12" i="11"/>
  <c r="H11" i="11"/>
  <c r="G20" i="11"/>
  <c r="G19" i="11"/>
  <c r="G18" i="11"/>
  <c r="G17" i="11"/>
  <c r="G16" i="11"/>
  <c r="G15" i="11"/>
  <c r="G14" i="11"/>
  <c r="G13" i="11"/>
  <c r="G12" i="11"/>
  <c r="G11" i="11"/>
  <c r="J10" i="11"/>
  <c r="I10" i="11"/>
  <c r="H10" i="11"/>
  <c r="G10" i="11"/>
  <c r="L21" i="12" l="1"/>
  <c r="L9" i="11"/>
  <c r="K9" i="11"/>
  <c r="J9" i="11"/>
  <c r="I9" i="11"/>
  <c r="H9" i="11"/>
  <c r="G21" i="11" l="1"/>
  <c r="I21" i="11"/>
  <c r="H21" i="11"/>
  <c r="D6" i="6"/>
  <c r="D5" i="6"/>
  <c r="L21" i="11" l="1"/>
  <c r="K21" i="11"/>
  <c r="J21" i="11"/>
  <c r="J29" i="4"/>
  <c r="J28" i="4" l="1"/>
  <c r="J27" i="4"/>
  <c r="J26" i="4"/>
  <c r="J25" i="4"/>
  <c r="J24" i="4"/>
  <c r="J23" i="4"/>
  <c r="J22" i="4"/>
  <c r="J21" i="4"/>
  <c r="J20" i="4"/>
  <c r="J19" i="4"/>
  <c r="J18" i="4"/>
  <c r="J17" i="4"/>
  <c r="J16" i="4"/>
  <c r="J15" i="4"/>
  <c r="J14" i="4"/>
  <c r="H8" i="5"/>
  <c r="G18" i="5"/>
  <c r="L18" i="5"/>
  <c r="K18" i="5"/>
  <c r="J18" i="5"/>
  <c r="I18" i="5"/>
  <c r="H18" i="5"/>
  <c r="L19" i="5"/>
  <c r="K19" i="5"/>
  <c r="J19" i="5"/>
  <c r="I19" i="5"/>
  <c r="H19" i="5"/>
  <c r="G19" i="5"/>
  <c r="L17" i="5"/>
  <c r="K17" i="5"/>
  <c r="J17" i="5"/>
  <c r="I17" i="5"/>
  <c r="H17" i="5"/>
  <c r="G17" i="5"/>
  <c r="L16" i="5"/>
  <c r="K16" i="5"/>
  <c r="J16" i="5"/>
  <c r="I16" i="5"/>
  <c r="H16" i="5"/>
  <c r="G16" i="5"/>
  <c r="L15" i="5"/>
  <c r="K15" i="5"/>
  <c r="J15" i="5"/>
  <c r="I15" i="5"/>
  <c r="H15" i="5"/>
  <c r="G15" i="5"/>
  <c r="L14" i="5"/>
  <c r="K14" i="5"/>
  <c r="J14" i="5"/>
  <c r="I14" i="5"/>
  <c r="H14" i="5"/>
  <c r="G14" i="5"/>
  <c r="L13" i="5"/>
  <c r="K13" i="5"/>
  <c r="J13" i="5"/>
  <c r="I13" i="5"/>
  <c r="H13" i="5"/>
  <c r="G13" i="5"/>
  <c r="L12" i="5"/>
  <c r="K12" i="5"/>
  <c r="J12" i="5"/>
  <c r="I12" i="5"/>
  <c r="H12" i="5"/>
  <c r="G12" i="5"/>
  <c r="K11" i="5"/>
  <c r="J11" i="5"/>
  <c r="I11" i="5"/>
  <c r="H11" i="5"/>
  <c r="G11" i="5"/>
  <c r="K10" i="5"/>
  <c r="J10" i="5"/>
  <c r="I10" i="5"/>
  <c r="H10" i="5"/>
  <c r="G10" i="5"/>
  <c r="G9" i="5"/>
  <c r="K9" i="5"/>
  <c r="J9" i="5"/>
  <c r="I9" i="5" l="1"/>
  <c r="H9" i="5"/>
  <c r="G20" i="5"/>
  <c r="I8" i="5"/>
  <c r="J8" i="5"/>
  <c r="J20" i="5" s="1"/>
  <c r="K20" i="5"/>
  <c r="L20" i="5"/>
  <c r="J13" i="4"/>
  <c r="K13" i="4" s="1"/>
  <c r="AJ6" i="6"/>
  <c r="AH6" i="6"/>
  <c r="AF6" i="6"/>
  <c r="AD6" i="6"/>
  <c r="AB6" i="6"/>
  <c r="Z6" i="6"/>
  <c r="X6" i="6"/>
  <c r="V6" i="6"/>
  <c r="T6" i="6"/>
  <c r="R6" i="6"/>
  <c r="P6" i="6"/>
  <c r="N6" i="6"/>
  <c r="L6" i="6"/>
  <c r="J6" i="6"/>
  <c r="H6" i="6"/>
  <c r="F6" i="6"/>
  <c r="AJ5" i="6"/>
  <c r="AH5" i="6"/>
  <c r="AF5" i="6"/>
  <c r="AD5" i="6"/>
  <c r="AB5" i="6"/>
  <c r="Z5" i="6"/>
  <c r="X5" i="6"/>
  <c r="V5" i="6"/>
  <c r="T5" i="6"/>
  <c r="R5" i="6"/>
  <c r="P5" i="6"/>
  <c r="N5" i="6"/>
  <c r="L5" i="6"/>
  <c r="J5" i="6"/>
  <c r="H5" i="6"/>
  <c r="F5" i="6"/>
  <c r="K29" i="4"/>
  <c r="K28" i="4"/>
  <c r="K27" i="4"/>
  <c r="K26" i="4"/>
  <c r="K25" i="4"/>
  <c r="K24" i="4"/>
  <c r="K23" i="4"/>
  <c r="K22" i="4"/>
  <c r="K21" i="4"/>
  <c r="K20" i="4"/>
  <c r="K19" i="4"/>
  <c r="K18" i="4"/>
  <c r="K17" i="4"/>
  <c r="K16" i="4"/>
  <c r="K15" i="4"/>
  <c r="K14" i="4"/>
  <c r="AI3" i="1"/>
  <c r="AG3" i="1"/>
  <c r="AE3" i="1"/>
  <c r="AC3" i="1"/>
  <c r="AA3" i="1"/>
  <c r="Y3" i="1"/>
  <c r="W3" i="1"/>
  <c r="U3" i="1"/>
  <c r="S3" i="1"/>
  <c r="Q3" i="1"/>
  <c r="O3" i="1"/>
  <c r="M3" i="1"/>
  <c r="K3" i="1"/>
  <c r="I3" i="1"/>
  <c r="G3" i="1"/>
  <c r="E3" i="1"/>
  <c r="C3" i="1"/>
  <c r="AI5" i="1"/>
  <c r="AG5" i="1"/>
  <c r="AE5" i="1"/>
  <c r="AC5" i="1"/>
  <c r="AA5" i="1"/>
  <c r="Y5" i="1"/>
  <c r="W5" i="1"/>
  <c r="U5" i="1"/>
  <c r="Q5" i="1"/>
  <c r="O5" i="1"/>
  <c r="S5" i="1"/>
  <c r="M5" i="1"/>
  <c r="K5" i="1"/>
  <c r="I5" i="1"/>
  <c r="G5" i="1"/>
  <c r="E5" i="1"/>
  <c r="C5" i="1"/>
  <c r="Y4" i="1"/>
  <c r="C4" i="1"/>
  <c r="E4" i="1"/>
  <c r="U4" i="1"/>
  <c r="S4" i="1"/>
  <c r="Q4" i="1"/>
  <c r="O4" i="1"/>
  <c r="AI4" i="1"/>
  <c r="AG4" i="1"/>
  <c r="AE4" i="1"/>
  <c r="AC4" i="1"/>
  <c r="AJ17" i="1"/>
  <c r="AJ16" i="1"/>
  <c r="AJ15" i="1"/>
  <c r="AJ14" i="1"/>
  <c r="AI8" i="1" s="1"/>
  <c r="G29" i="4" s="1"/>
  <c r="AJ13" i="1"/>
  <c r="AJ12" i="1"/>
  <c r="AJ11" i="1"/>
  <c r="AH17" i="1"/>
  <c r="AH16" i="1"/>
  <c r="AH15" i="1"/>
  <c r="AH14" i="1"/>
  <c r="AH13" i="1"/>
  <c r="AH12" i="1"/>
  <c r="AH11" i="1"/>
  <c r="AF17" i="1"/>
  <c r="AF16" i="1"/>
  <c r="AF15" i="1"/>
  <c r="AF14" i="1"/>
  <c r="AF13" i="1"/>
  <c r="AF12" i="1"/>
  <c r="AF11" i="1"/>
  <c r="AA4" i="1"/>
  <c r="M4" i="1"/>
  <c r="K4" i="1"/>
  <c r="I4" i="1"/>
  <c r="G4" i="1"/>
  <c r="AD17" i="1"/>
  <c r="AB17" i="1"/>
  <c r="AD16" i="1"/>
  <c r="AB16" i="1"/>
  <c r="AD15" i="1"/>
  <c r="AB15" i="1"/>
  <c r="AD14" i="1"/>
  <c r="AB14" i="1"/>
  <c r="AD13" i="1"/>
  <c r="AB13" i="1"/>
  <c r="AD12" i="1"/>
  <c r="AB12" i="1"/>
  <c r="AD11" i="1"/>
  <c r="AB11" i="1"/>
  <c r="Z17" i="1"/>
  <c r="X17" i="1"/>
  <c r="Z16" i="1"/>
  <c r="X16" i="1"/>
  <c r="Z15" i="1"/>
  <c r="X15" i="1"/>
  <c r="Z14" i="1"/>
  <c r="X14" i="1"/>
  <c r="Z13" i="1"/>
  <c r="X13" i="1"/>
  <c r="Z12" i="1"/>
  <c r="X12" i="1"/>
  <c r="Z11" i="1"/>
  <c r="X11" i="1"/>
  <c r="V17" i="1"/>
  <c r="T17" i="1"/>
  <c r="V16" i="1"/>
  <c r="T16" i="1"/>
  <c r="V15" i="1"/>
  <c r="T15" i="1"/>
  <c r="V14" i="1"/>
  <c r="T14" i="1"/>
  <c r="V13" i="1"/>
  <c r="T13" i="1"/>
  <c r="V12" i="1"/>
  <c r="T12" i="1"/>
  <c r="V11" i="1"/>
  <c r="T11" i="1"/>
  <c r="R17" i="1"/>
  <c r="P17" i="1"/>
  <c r="R16" i="1"/>
  <c r="P16" i="1"/>
  <c r="R15" i="1"/>
  <c r="P15" i="1"/>
  <c r="R14" i="1"/>
  <c r="P14" i="1"/>
  <c r="R13" i="1"/>
  <c r="P13" i="1"/>
  <c r="R12" i="1"/>
  <c r="P12" i="1"/>
  <c r="R11" i="1"/>
  <c r="P11" i="1"/>
  <c r="N17" i="1"/>
  <c r="L17" i="1"/>
  <c r="N16" i="1"/>
  <c r="L16" i="1"/>
  <c r="N15" i="1"/>
  <c r="L15" i="1"/>
  <c r="N14" i="1"/>
  <c r="L14" i="1"/>
  <c r="N13" i="1"/>
  <c r="L13" i="1"/>
  <c r="N12" i="1"/>
  <c r="L12" i="1"/>
  <c r="N11" i="1"/>
  <c r="L11" i="1"/>
  <c r="J17" i="1"/>
  <c r="J16" i="1"/>
  <c r="J15" i="1"/>
  <c r="J14" i="1"/>
  <c r="J13" i="1"/>
  <c r="J12" i="1"/>
  <c r="J11" i="1"/>
  <c r="H17" i="1"/>
  <c r="H16" i="1"/>
  <c r="H15" i="1"/>
  <c r="H14" i="1"/>
  <c r="H13" i="1"/>
  <c r="H12" i="1"/>
  <c r="H11" i="1"/>
  <c r="F17" i="1"/>
  <c r="F16" i="1"/>
  <c r="F15" i="1"/>
  <c r="F14" i="1"/>
  <c r="F13" i="1"/>
  <c r="F12" i="1"/>
  <c r="F11" i="1"/>
  <c r="K30" i="4"/>
  <c r="K12" i="4"/>
  <c r="D11" i="1"/>
  <c r="D17" i="1"/>
  <c r="D16" i="1"/>
  <c r="D15" i="1"/>
  <c r="D14" i="1"/>
  <c r="D13" i="1"/>
  <c r="D12" i="1"/>
  <c r="Q8" i="1" l="1"/>
  <c r="G20" i="4" s="1"/>
  <c r="D18" i="1"/>
  <c r="F18" i="1"/>
  <c r="K8" i="1"/>
  <c r="G17" i="4" s="1"/>
  <c r="S8" i="1"/>
  <c r="G21" i="4" s="1"/>
  <c r="J18" i="1"/>
  <c r="X18" i="1"/>
  <c r="AE8" i="1"/>
  <c r="G27" i="4" s="1"/>
  <c r="AJ18" i="1"/>
  <c r="C8" i="1"/>
  <c r="G13" i="4" s="1"/>
  <c r="M8" i="1"/>
  <c r="G18" i="4" s="1"/>
  <c r="R18" i="1"/>
  <c r="U8" i="1"/>
  <c r="G22" i="4" s="1"/>
  <c r="AA8" i="1"/>
  <c r="G25" i="4" s="1"/>
  <c r="AD18" i="1"/>
  <c r="G8" i="1"/>
  <c r="G15" i="4" s="1"/>
  <c r="Z18" i="1"/>
  <c r="AB18" i="1"/>
  <c r="T18" i="1"/>
  <c r="W8" i="1"/>
  <c r="G23" i="4" s="1"/>
  <c r="AH18" i="1"/>
  <c r="V18" i="1"/>
  <c r="Y8" i="1"/>
  <c r="G24" i="4" s="1"/>
  <c r="AG8" i="1"/>
  <c r="G28" i="4" s="1"/>
  <c r="I8" i="1"/>
  <c r="G16" i="4" s="1"/>
  <c r="L18" i="1"/>
  <c r="P18" i="1"/>
  <c r="E8" i="1"/>
  <c r="G14" i="4" s="1"/>
  <c r="N18" i="1"/>
  <c r="H18" i="1"/>
  <c r="O8" i="1"/>
  <c r="G19" i="4" s="1"/>
  <c r="AC8" i="1"/>
  <c r="G26" i="4" s="1"/>
  <c r="AF18" i="1"/>
  <c r="I20" i="5"/>
  <c r="H20" i="5"/>
</calcChain>
</file>

<file path=xl/sharedStrings.xml><?xml version="1.0" encoding="utf-8"?>
<sst xmlns="http://schemas.openxmlformats.org/spreadsheetml/2006/main" count="580" uniqueCount="220">
  <si>
    <t>Income Eligibility Calculation Worksheet</t>
  </si>
  <si>
    <t>Name</t>
  </si>
  <si>
    <t>Unit #</t>
  </si>
  <si>
    <t>The full amount, before payroll deductions, of wages and salaries, overtime pay, commisions, fees, tips and bonuses, other compensation for personal services prior to payroll deductions. (Applies to client and all household members 18 and older. For full-time students 18 and over, only $480 of annual earned income should be included here).</t>
  </si>
  <si>
    <t>Periodic payments from Social Security, annuities, insurance policies, retirement funds, pensions, disability or death benefits, excluding lump sum payments for the delayed start of a periodic payment. (Except as provided in (c)(14))</t>
  </si>
  <si>
    <t>Payments in lieu of earnings, such as unemployment, disability, worker's compensation, and severance pay. (Except as provided in  (c)(3))</t>
  </si>
  <si>
    <t>Monthly</t>
  </si>
  <si>
    <t>Welfare Assistance, including payments made under other programs funded, separately or jointly, by federal, state, or local governments which are not excluded by Federal Statutes (see Income Exclusions).</t>
  </si>
  <si>
    <t>Periodic allowances including alimony and child support payments, and regular contributions or gifts received from organizations or persons not residing in the residence.</t>
  </si>
  <si>
    <t>Net income form operation of a business or profession. Interest, dividends, and other net income of any kind from real or personal property. Where net family assets are in excess of $5,000, annual income shall include the greater of actual income derived from net family assets or a percentage of the value of such assets based on the current passbook savings rate, as determined by HUD.</t>
  </si>
  <si>
    <t>All regular pay, special pay and allowances of a member of the Armed Forces (Except Hostile Fire Pay).</t>
  </si>
  <si>
    <t>ANNUAL GROSS INCOME* TOTAL OF LINES 1-7</t>
  </si>
  <si>
    <r>
      <t>Note</t>
    </r>
    <r>
      <rPr>
        <sz val="10"/>
        <color theme="1"/>
        <rFont val="Calibri"/>
        <family val="2"/>
        <scheme val="minor"/>
      </rPr>
      <t>: Annual income must be reassesed at lease annually. However, if there is substantial change in the household's income during the year, an adjustment must be made to the resident rent to reflect the change in income.</t>
    </r>
  </si>
  <si>
    <t>Annually</t>
  </si>
  <si>
    <t>Amount in Houshold</t>
  </si>
  <si>
    <t>50% Median income for Houshold Size</t>
  </si>
  <si>
    <t>60% Median Income for Houshold Size</t>
  </si>
  <si>
    <t>Annual Gross Income (1-7)</t>
  </si>
  <si>
    <r>
      <rPr>
        <b/>
        <sz val="9"/>
        <color theme="1"/>
        <rFont val="Calibri"/>
        <family val="2"/>
        <scheme val="minor"/>
      </rPr>
      <t>Note:</t>
    </r>
    <r>
      <rPr>
        <sz val="9"/>
        <color theme="1"/>
        <rFont val="Calibri"/>
        <family val="2"/>
        <scheme val="minor"/>
      </rPr>
      <t xml:space="preserve"> If #8 is above applicable Area Median Income (AMI) the applicant is </t>
    </r>
    <r>
      <rPr>
        <b/>
        <sz val="9"/>
        <color theme="1"/>
        <rFont val="Calibri"/>
        <family val="2"/>
        <scheme val="minor"/>
      </rPr>
      <t>not</t>
    </r>
    <r>
      <rPr>
        <sz val="9"/>
        <color theme="1"/>
        <rFont val="Calibri"/>
        <family val="2"/>
        <scheme val="minor"/>
      </rPr>
      <t xml:space="preserve"> eligible for HOME assistance</t>
    </r>
  </si>
  <si>
    <t>Is applicant eligible for the HOME program?(Y/N)</t>
  </si>
  <si>
    <t>HOME RENTAL HOUSING</t>
  </si>
  <si>
    <t>RENT DETERMINATION CHART 1</t>
  </si>
  <si>
    <t>LOW AND HIGH HOME RENTS</t>
  </si>
  <si>
    <t>(PJ should complete and provide to owner/manager)</t>
  </si>
  <si>
    <t>Effective Date: ____________________________</t>
  </si>
  <si>
    <r>
      <t>Rent Level</t>
    </r>
    <r>
      <rPr>
        <vertAlign val="superscript"/>
        <sz val="11"/>
        <color theme="1"/>
        <rFont val="Calibri"/>
        <family val="2"/>
        <scheme val="minor"/>
      </rPr>
      <t>1</t>
    </r>
  </si>
  <si>
    <t>Unit Size</t>
  </si>
  <si>
    <t>0              Bedroom</t>
  </si>
  <si>
    <t>1             Bedroom</t>
  </si>
  <si>
    <t>2            Bedroom</t>
  </si>
  <si>
    <t>3             Bedroom</t>
  </si>
  <si>
    <t>4             Bedroom</t>
  </si>
  <si>
    <t>5             Bedroom</t>
  </si>
  <si>
    <r>
      <t>Low HOME Rent</t>
    </r>
    <r>
      <rPr>
        <vertAlign val="superscript"/>
        <sz val="11"/>
        <color theme="1"/>
        <rFont val="Calibri"/>
        <family val="2"/>
        <scheme val="minor"/>
      </rPr>
      <t>2</t>
    </r>
  </si>
  <si>
    <t>High HOME Rent</t>
  </si>
  <si>
    <t>A</t>
  </si>
  <si>
    <t>B</t>
  </si>
  <si>
    <t>C</t>
  </si>
  <si>
    <t>D</t>
  </si>
  <si>
    <t>E</t>
  </si>
  <si>
    <t>F</t>
  </si>
  <si>
    <t>HOME RENTAL PROJECT COMPLIANCE REPORT</t>
  </si>
  <si>
    <t>(PJ should complete and place in project file)</t>
  </si>
  <si>
    <t>G</t>
  </si>
  <si>
    <t>H</t>
  </si>
  <si>
    <t>I</t>
  </si>
  <si>
    <t>J</t>
  </si>
  <si>
    <t>K</t>
  </si>
  <si>
    <t>L</t>
  </si>
  <si>
    <t>No. of Bedrooms</t>
  </si>
  <si>
    <t>Tenant Name</t>
  </si>
  <si>
    <t>Household Size</t>
  </si>
  <si>
    <t>Annual (Gross) Income</t>
  </si>
  <si>
    <t>Date of Last Income Re-Examination</t>
  </si>
  <si>
    <t>Low or High Home Rent</t>
  </si>
  <si>
    <t>Unit in Compliance? (Y or N)</t>
  </si>
  <si>
    <t>Comments</t>
  </si>
  <si>
    <t>Example</t>
  </si>
  <si>
    <t>J. Doe</t>
  </si>
  <si>
    <t>Y</t>
  </si>
  <si>
    <t>__________________________</t>
  </si>
  <si>
    <r>
      <rPr>
        <vertAlign val="superscript"/>
        <sz val="11"/>
        <color theme="1"/>
        <rFont val="Calibri"/>
        <family val="2"/>
        <scheme val="minor"/>
      </rPr>
      <t>2</t>
    </r>
    <r>
      <rPr>
        <sz val="11"/>
        <color theme="1"/>
        <rFont val="Calibri"/>
        <family val="2"/>
        <scheme val="minor"/>
      </rPr>
      <t xml:space="preserve"> The Low HOME Rent applies to a minimum of 20% of the units in projects with five or more HOME-assisted units</t>
    </r>
  </si>
  <si>
    <r>
      <rPr>
        <vertAlign val="superscript"/>
        <sz val="11"/>
        <color theme="1"/>
        <rFont val="Calibri"/>
        <family val="2"/>
        <scheme val="minor"/>
      </rPr>
      <t xml:space="preserve">1 </t>
    </r>
    <r>
      <rPr>
        <sz val="11"/>
        <color theme="1"/>
        <rFont val="Calibri"/>
        <family val="2"/>
        <scheme val="minor"/>
      </rPr>
      <t>These are the rents which are determined by comparing fair market rents with 50% and 60% rent limits provided by HUD. Remember, these rents include utilities and must be reduced if the tenant pays utilities (see Chart 2). Utility allowances must be approved by the PJ.</t>
    </r>
  </si>
  <si>
    <t>Project:</t>
  </si>
  <si>
    <t>Address:</t>
  </si>
  <si>
    <t>No. of Units:</t>
  </si>
  <si>
    <t xml:space="preserve">Date: </t>
  </si>
  <si>
    <t xml:space="preserve">Reporting Period: </t>
  </si>
  <si>
    <t xml:space="preserve">No. of HOME Units: </t>
  </si>
  <si>
    <t xml:space="preserve">Low HOME Rent Units: </t>
  </si>
  <si>
    <t xml:space="preserve">High HOME Rent Units: </t>
  </si>
  <si>
    <t>Maximum Actual Rent (H-I)</t>
  </si>
  <si>
    <t>Utility Allowance (From Chart 2)</t>
  </si>
  <si>
    <t>RENT DETERMINATION CHART 2</t>
  </si>
  <si>
    <t>Allowance</t>
  </si>
  <si>
    <t>Yes</t>
  </si>
  <si>
    <t>No</t>
  </si>
  <si>
    <t>Number of Bedrooms</t>
  </si>
  <si>
    <t>Utility/Service</t>
  </si>
  <si>
    <t>Cooking</t>
  </si>
  <si>
    <t>Water</t>
  </si>
  <si>
    <t>Sewer</t>
  </si>
  <si>
    <t>Trash</t>
  </si>
  <si>
    <t>Refrigerator</t>
  </si>
  <si>
    <t>Electric Fee</t>
  </si>
  <si>
    <t>Gas Fee</t>
  </si>
  <si>
    <t>Other</t>
  </si>
  <si>
    <t>Paid By Tenant (Y/N)</t>
  </si>
  <si>
    <t>0 Bedrooms</t>
  </si>
  <si>
    <t>APS</t>
  </si>
  <si>
    <t>SRP</t>
  </si>
  <si>
    <t>APS Air Conditioning</t>
  </si>
  <si>
    <t>SRP Air Conditioning</t>
  </si>
  <si>
    <t>APS Electric</t>
  </si>
  <si>
    <t>SRP Electric</t>
  </si>
  <si>
    <t>Total Allowance</t>
  </si>
  <si>
    <r>
      <t>Utilitiy Allowance</t>
    </r>
    <r>
      <rPr>
        <b/>
        <vertAlign val="superscript"/>
        <sz val="11"/>
        <color theme="1"/>
        <rFont val="Calibri"/>
        <family val="2"/>
        <scheme val="minor"/>
      </rPr>
      <t>1</t>
    </r>
  </si>
  <si>
    <t>1 Bedroom</t>
  </si>
  <si>
    <t>2 Bedroom</t>
  </si>
  <si>
    <t>3 Bedroom</t>
  </si>
  <si>
    <t>4 Bedroom</t>
  </si>
  <si>
    <t>5 Bedroom</t>
  </si>
  <si>
    <t>Actual Amount charged for unit</t>
  </si>
  <si>
    <r>
      <rPr>
        <vertAlign val="superscript"/>
        <sz val="11"/>
        <color theme="1"/>
        <rFont val="Calibri"/>
        <family val="2"/>
        <scheme val="minor"/>
      </rPr>
      <t>1</t>
    </r>
    <r>
      <rPr>
        <sz val="11"/>
        <color theme="1"/>
        <rFont val="Calibri"/>
        <family val="2"/>
        <scheme val="minor"/>
      </rPr>
      <t>Any amount paid by tenant must be reduced from the maximum HOME rent to determine the amount of rent the tenant can be charged</t>
    </r>
  </si>
  <si>
    <t>Low or High HOME Rent Unit Designation (50%/60%)</t>
  </si>
  <si>
    <t>M</t>
  </si>
  <si>
    <t>HOME Prohibited Lease Provisions</t>
  </si>
  <si>
    <r>
      <t>Waiver of jury trial.</t>
    </r>
    <r>
      <rPr>
        <sz val="11"/>
        <color theme="1"/>
        <rFont val="Calibri"/>
        <family val="2"/>
        <charset val="1"/>
        <scheme val="minor"/>
      </rPr>
      <t xml:space="preserve"> Authorization for the owner’s attorney to appear in court on behalf of the tenant and waive the right to a jury trial</t>
    </r>
  </si>
  <si>
    <t>If any of the below language is contained, check the box and make a note.</t>
  </si>
  <si>
    <t>Unit</t>
  </si>
  <si>
    <t>I certify that the information given is true.</t>
  </si>
  <si>
    <t>Date</t>
  </si>
  <si>
    <r>
      <rPr>
        <b/>
        <sz val="11"/>
        <color theme="1"/>
        <rFont val="Calibri"/>
        <family val="2"/>
        <scheme val="minor"/>
      </rPr>
      <t xml:space="preserve"> Tenant chargeable with cost of legal actions regardless of outcome.</t>
    </r>
    <r>
      <rPr>
        <sz val="11"/>
        <color theme="1"/>
        <rFont val="Calibri"/>
        <family val="2"/>
        <scheme val="minor"/>
      </rPr>
      <t xml:space="preserve"> A provision that the tenant agrees to pay all attorney and other legal costs if the owner brings legal action against the tenant, even if the tenant prevails in the action. Prohibition of this provision does not mean the tenant, as a party to a lawsuit, may not be obligated to pay attorney’s fees or other costs if the tenant loses the suit.</t>
    </r>
  </si>
  <si>
    <r>
      <rPr>
        <b/>
        <sz val="11"/>
        <color theme="1"/>
        <rFont val="Calibri"/>
        <family val="2"/>
        <scheme val="minor"/>
      </rPr>
      <t>Waiver of right to appeal judicial proceeding</t>
    </r>
    <r>
      <rPr>
        <sz val="11"/>
        <color theme="1"/>
        <rFont val="Calibri"/>
        <family val="2"/>
        <scheme val="minor"/>
      </rPr>
      <t xml:space="preserve">. Authorization for the owner’s attorney to waive the tenant’s rights to (1) appeal for judicial error in any suit brought against the tenant by the owner or its agent, or (2) file suit to prevent the execution of a judgment. </t>
    </r>
  </si>
  <si>
    <r>
      <rPr>
        <b/>
        <sz val="11"/>
        <color theme="1"/>
        <rFont val="Calibri"/>
        <family val="2"/>
        <scheme val="minor"/>
      </rPr>
      <t>Waiver of legal proceedings</t>
    </r>
    <r>
      <rPr>
        <sz val="11"/>
        <color theme="1"/>
        <rFont val="Calibri"/>
        <family val="2"/>
        <scheme val="minor"/>
      </rPr>
      <t>. Authorization for the owner to evict the tenant or hold/sell the tenant’s possessions whenever the owner determines a breach or default has occurred, without notice to the tenant or determination by a court of the rights and liabilities of the parties.</t>
    </r>
  </si>
  <si>
    <r>
      <rPr>
        <sz val="7"/>
        <color theme="1"/>
        <rFont val="Times New Roman"/>
        <family val="1"/>
      </rPr>
      <t xml:space="preserve"> </t>
    </r>
    <r>
      <rPr>
        <b/>
        <sz val="11"/>
        <color theme="1"/>
        <rFont val="Calibri"/>
        <family val="2"/>
        <charset val="1"/>
        <scheme val="minor"/>
      </rPr>
      <t>Waiver of legal notice</t>
    </r>
    <r>
      <rPr>
        <sz val="11"/>
        <color theme="1"/>
        <rFont val="Calibri"/>
        <family val="2"/>
        <charset val="1"/>
        <scheme val="minor"/>
      </rPr>
      <t xml:space="preserve"> by tenant before actions for eviction or money judgment. An agreement by the tenant that the landlord may institute suit without notifying the tenant that the suit has been filed.</t>
    </r>
  </si>
  <si>
    <r>
      <rPr>
        <b/>
        <sz val="11"/>
        <color theme="1"/>
        <rFont val="Calibri"/>
        <family val="2"/>
        <scheme val="minor"/>
      </rPr>
      <t>Exculpatory clauses.</t>
    </r>
    <r>
      <rPr>
        <sz val="11"/>
        <color theme="1"/>
        <rFont val="Calibri"/>
        <family val="2"/>
        <scheme val="minor"/>
      </rPr>
      <t xml:space="preserve"> An agreement by the tenant not to hold the owner or its agents liable for any acts or omissions, intentional or negligent, on the part of the owner or the owner’s authorized representatives or agents. </t>
    </r>
  </si>
  <si>
    <r>
      <rPr>
        <b/>
        <sz val="11"/>
        <color theme="1"/>
        <rFont val="Calibri"/>
        <family val="2"/>
        <scheme val="minor"/>
      </rPr>
      <t xml:space="preserve"> Distraint for rent or other charges</t>
    </r>
    <r>
      <rPr>
        <sz val="11"/>
        <color theme="1"/>
        <rFont val="Calibri"/>
        <family val="2"/>
        <scheme val="minor"/>
      </rPr>
      <t xml:space="preserve">. An agreement by the tenant that the owner is authorized to take property of the tenant and hold it until the tenant performs an obligation the owner has determined the tenant has failed to perform. </t>
    </r>
  </si>
  <si>
    <r>
      <rPr>
        <b/>
        <sz val="11"/>
        <color theme="1"/>
        <rFont val="Calibri"/>
        <family val="2"/>
        <scheme val="minor"/>
      </rPr>
      <t>Confession of judgment</t>
    </r>
    <r>
      <rPr>
        <sz val="11"/>
        <color theme="1"/>
        <rFont val="Calibri"/>
        <family val="2"/>
        <scheme val="minor"/>
      </rPr>
      <t xml:space="preserve">. The prior consent by the tenant to any lawsuit initiated by the owner in connection with the lease and to a judgment in favor of the landlord. </t>
    </r>
  </si>
  <si>
    <t>Gas</t>
  </si>
  <si>
    <t>Electric (SRP)</t>
  </si>
  <si>
    <t>Electric (APS)</t>
  </si>
  <si>
    <t>Space Heating</t>
  </si>
  <si>
    <t>Other Electric</t>
  </si>
  <si>
    <t>Air Conditioning</t>
  </si>
  <si>
    <t>Water Heating</t>
  </si>
  <si>
    <t>Other Basics</t>
  </si>
  <si>
    <t>Range/Stove/Microwave</t>
  </si>
  <si>
    <t>0 BDRM</t>
  </si>
  <si>
    <t>1 BDRM</t>
  </si>
  <si>
    <t>2 BDRM</t>
  </si>
  <si>
    <t>3 BDRM</t>
  </si>
  <si>
    <t>4 BDRM</t>
  </si>
  <si>
    <t>5 BDRM</t>
  </si>
  <si>
    <t xml:space="preserve">Gas </t>
  </si>
  <si>
    <t>Single Family - Effective 2/20/2019</t>
  </si>
  <si>
    <t>Duplex/Townhouse/ROW House - Effective 2/20/2019</t>
  </si>
  <si>
    <t>HOME RENTAL HOUSING - SINGLE FAMILY HOME</t>
  </si>
  <si>
    <t>HOME RENTAL HOUSING - DUPLEX/TOWNHOUSE/ROW HOUSE</t>
  </si>
  <si>
    <t>PROPERTY NAME</t>
  </si>
  <si>
    <t xml:space="preserve"> </t>
  </si>
  <si>
    <r>
      <t>Utility Allowance for Apartment/Condo</t>
    </r>
    <r>
      <rPr>
        <b/>
        <vertAlign val="superscript"/>
        <sz val="11"/>
        <color theme="1"/>
        <rFont val="Calibri"/>
        <family val="2"/>
        <scheme val="minor"/>
      </rPr>
      <t xml:space="preserve"> </t>
    </r>
  </si>
  <si>
    <t>Affordable Housing Rent Comparable Spreadsheet</t>
  </si>
  <si>
    <t>Subject Property</t>
  </si>
  <si>
    <t>Comparable #1</t>
  </si>
  <si>
    <t>Comparable # 2</t>
  </si>
  <si>
    <t>Comparable #3</t>
  </si>
  <si>
    <t>Name of Property</t>
  </si>
  <si>
    <t>Address</t>
  </si>
  <si>
    <t>Telephone Number</t>
  </si>
  <si>
    <r>
      <t xml:space="preserve">Type of Property </t>
    </r>
    <r>
      <rPr>
        <b/>
        <sz val="9"/>
        <color rgb="FF000000"/>
        <rFont val="Arial"/>
        <family val="2"/>
      </rPr>
      <t>(Apartment/Townhome/Single Family)</t>
    </r>
  </si>
  <si>
    <t>Age of Property</t>
  </si>
  <si>
    <t xml:space="preserve">Distance from Subject Property </t>
  </si>
  <si>
    <t>Amount of Total Units</t>
  </si>
  <si>
    <t>Total Monthly Rent (Proposed)</t>
  </si>
  <si>
    <t xml:space="preserve">   SRO/ 0 Bedroom</t>
  </si>
  <si>
    <t xml:space="preserve">   1 Bedroom</t>
  </si>
  <si>
    <t xml:space="preserve">   2 Bedroom</t>
  </si>
  <si>
    <t xml:space="preserve">   3 Bedroom</t>
  </si>
  <si>
    <t xml:space="preserve">   4 Bedroom</t>
  </si>
  <si>
    <t>Unit Size (SqFt)</t>
  </si>
  <si>
    <t>Amenities</t>
  </si>
  <si>
    <t>Affordable Housing Utility Allowance Schedule</t>
  </si>
  <si>
    <t>Utilities Paid by Tenant</t>
  </si>
  <si>
    <t xml:space="preserve">    Electric</t>
  </si>
  <si>
    <t>______YES _______NO</t>
  </si>
  <si>
    <t xml:space="preserve">    Water/ Trash/ Sewer</t>
  </si>
  <si>
    <t xml:space="preserve">    Gas</t>
  </si>
  <si>
    <r>
      <t>Subject Property Proposed Monthly Rent</t>
    </r>
    <r>
      <rPr>
        <b/>
        <sz val="10"/>
        <color rgb="FF000000"/>
        <rFont val="Arial"/>
        <family val="2"/>
      </rPr>
      <t xml:space="preserve"> (List Rent and Utility Allowance Separately)</t>
    </r>
  </si>
  <si>
    <r>
      <t>Total Monthly Proposed Rent</t>
    </r>
    <r>
      <rPr>
        <b/>
        <sz val="8"/>
        <color rgb="FF000000"/>
        <rFont val="Arial"/>
        <family val="2"/>
      </rPr>
      <t xml:space="preserve"> (cannot exceed HUD Max)</t>
    </r>
  </si>
  <si>
    <t>Apartment/Condo - Effective 01/01/2024</t>
  </si>
  <si>
    <t>40% Untis</t>
  </si>
  <si>
    <t>50% Units</t>
  </si>
  <si>
    <t xml:space="preserve">60% Units </t>
  </si>
  <si>
    <t>Utility Allowance</t>
  </si>
  <si>
    <t xml:space="preserve">Tenant Rent/Net Rent </t>
  </si>
  <si>
    <t>Utility Allowance Instructions - Section 8</t>
  </si>
  <si>
    <t>Review and complete the following:</t>
  </si>
  <si>
    <t>A.  Cooling (Air Conditioning or Evaporative Cooling)</t>
  </si>
  <si>
    <t>B.  Space Heating (Gas or Electric)</t>
  </si>
  <si>
    <t>C.  Cooking (Gas or Electric)</t>
  </si>
  <si>
    <t>D.  Water Heating (Gas or Electric)</t>
  </si>
  <si>
    <t>E.  Other Basics (Select all that apply)</t>
  </si>
  <si>
    <t>·  Other Electric</t>
  </si>
  <si>
    <t>·  Water</t>
  </si>
  <si>
    <t>·  Sewer</t>
  </si>
  <si>
    <t>·  Trash</t>
  </si>
  <si>
    <t xml:space="preserve">·  Range/Stove/Microwave </t>
  </si>
  <si>
    <t xml:space="preserve">·  Refrigerator </t>
  </si>
  <si>
    <t>F.  Other (Select all that apply)</t>
  </si>
  <si>
    <t>The spreadsheet will tabulate the totals under "Allowances" however, it is important to make certain the service fees do not exceed the fees</t>
  </si>
  <si>
    <t xml:space="preserve"> as listed on the "Utility Allowance Schedule" (see tab below).</t>
  </si>
  <si>
    <t xml:space="preserve">1.  Beginning with the top section, provide the details as listed for the Subject Property, and include the </t>
  </si>
  <si>
    <t xml:space="preserve">3.  Under the section "Subject Property - Proposed Monthly Rents," provide the total monthly Proposed Rent amount </t>
  </si>
  <si>
    <r>
      <t xml:space="preserve">    followed by the </t>
    </r>
    <r>
      <rPr>
        <u/>
        <sz val="12"/>
        <color theme="1"/>
        <rFont val="Calibri"/>
        <family val="2"/>
        <scheme val="minor"/>
      </rPr>
      <t xml:space="preserve">Total UA amount </t>
    </r>
    <r>
      <rPr>
        <sz val="12"/>
        <color theme="1"/>
        <rFont val="Calibri"/>
        <family val="2"/>
        <scheme val="minor"/>
      </rPr>
      <t xml:space="preserve">(from the "UA for Apartment Condo" Tab)  </t>
    </r>
  </si>
  <si>
    <t>4.  The spreadsheet will calculate the Tenant's Net Rent (Proposed Rent - Total Utility Allowance = Tenant's Net Rent amount).</t>
  </si>
  <si>
    <t>Reminder:</t>
  </si>
  <si>
    <t xml:space="preserve">     (see the tab below for the HUD Utility Regulations).</t>
  </si>
  <si>
    <t>2.  After the UA deduction, the remaining figure is the maximum rent the Tenant(s) can be charged (Net Rent).</t>
  </si>
  <si>
    <t>3.  The Proposed Rents may not exceed the HOME rent limits as published annually by HUD.</t>
  </si>
  <si>
    <t>4.  Rent adjustments must be made in accordance with the Tenant's lease.</t>
  </si>
  <si>
    <t>HUD Utility Regulations</t>
  </si>
  <si>
    <t xml:space="preserve">The HUD-published HOME rent limits include utilities. When a tenant pays directly for utilities, the </t>
  </si>
  <si>
    <r>
      <t xml:space="preserve">owner/manager must subtract a PJ-approved </t>
    </r>
    <r>
      <rPr>
        <b/>
        <sz val="16"/>
        <color theme="1"/>
        <rFont val="Calibri"/>
        <family val="2"/>
        <scheme val="minor"/>
      </rPr>
      <t>utility allowance</t>
    </r>
    <r>
      <rPr>
        <sz val="16"/>
        <color theme="1"/>
        <rFont val="Calibri"/>
        <family val="2"/>
        <scheme val="minor"/>
      </rPr>
      <t xml:space="preserve"> to determine the maximum rent that can be</t>
    </r>
  </si>
  <si>
    <t>charged for the unit.</t>
  </si>
  <si>
    <t xml:space="preserve">HUD updates the HOME rent limits every year. If the rent limits go up and utility costs remain steady, the owner </t>
  </si>
  <si>
    <t>can raise the rents accordingly. If the HOME rent limits go down or the utility costs go up, the owner may be required</t>
  </si>
  <si>
    <t xml:space="preserve">to decrease the rents. The owner is never required to decrease rents below the initial rents approved by the PJ at the </t>
  </si>
  <si>
    <t>time of project commitment, although market conditions may make it necessary to do so. Rent adustments must</t>
  </si>
  <si>
    <t>be made in accordance with the tenant's lease.</t>
  </si>
  <si>
    <r>
      <t>Total Monthly Proposed Rent</t>
    </r>
    <r>
      <rPr>
        <b/>
        <sz val="8"/>
        <color rgb="FF000000"/>
        <rFont val="Arial"/>
        <family val="2"/>
      </rPr>
      <t xml:space="preserve"> (cannot exceed HUD max limits)</t>
    </r>
  </si>
  <si>
    <t>"Yes" for the utilities used and paid by the tenant.</t>
  </si>
  <si>
    <t>Paid By Tenant (Yes/No)</t>
  </si>
  <si>
    <t xml:space="preserve">On the same tab, under the "Utility/Service" section, select the appropriate utility type and provider (from the drop-down boxes), and based on the selection </t>
  </si>
  <si>
    <t xml:space="preserve">the service fee will be auto-populated per appropriate unit size.  Include all applicable tenant-paid utilities for the following utility/service: </t>
  </si>
  <si>
    <r>
      <t xml:space="preserve">On the </t>
    </r>
    <r>
      <rPr>
        <b/>
        <sz val="12"/>
        <color theme="1"/>
        <rFont val="Calibri"/>
        <family val="2"/>
        <scheme val="minor"/>
      </rPr>
      <t>"UA Apartment and Condo"</t>
    </r>
    <r>
      <rPr>
        <sz val="12"/>
        <color theme="1"/>
        <rFont val="Calibri"/>
        <family val="2"/>
        <scheme val="minor"/>
      </rPr>
      <t xml:space="preserve"> tab (see tab below), use this sheet to add the subject property name, and select </t>
    </r>
  </si>
  <si>
    <r>
      <t>On the "</t>
    </r>
    <r>
      <rPr>
        <b/>
        <sz val="12"/>
        <color theme="1"/>
        <rFont val="Calibri"/>
        <family val="2"/>
        <scheme val="minor"/>
      </rPr>
      <t>Rent Comparable Worksheet</t>
    </r>
    <r>
      <rPr>
        <sz val="12"/>
        <color theme="1"/>
        <rFont val="Calibri"/>
        <family val="2"/>
        <scheme val="minor"/>
      </rPr>
      <t>" tab (see tab below), enter the following information:</t>
    </r>
  </si>
  <si>
    <t xml:space="preserve">     same for the three (3) Comparable Properties (name, address, total units, monthly rent, unit size /square footage, amenities, etc.).</t>
  </si>
  <si>
    <t>2.  Under the "Utility Allowance Schedule" section, mark the utilities paid by the tenant at the Subject Property and at each Comparable Property.</t>
  </si>
  <si>
    <t>1.  The Total UA amount must be deducted from the Proposed Rent for each unit type to calculate the Tenant's Net Rent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</si>
</sst>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00"/>
  </numFmts>
  <fonts count="5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14"/>
      <color theme="1"/>
      <name val="Calibri"/>
      <family val="2"/>
      <scheme val="minor"/>
    </font>
    <font>
      <vertAlign val="superscript"/>
      <sz val="11"/>
      <color theme="1"/>
      <name val="Calibri"/>
      <family val="2"/>
      <scheme val="minor"/>
    </font>
    <font>
      <b/>
      <vertAlign val="superscript"/>
      <sz val="11"/>
      <color theme="1"/>
      <name val="Calibri"/>
      <family val="2"/>
      <scheme val="minor"/>
    </font>
    <font>
      <sz val="7"/>
      <color theme="1"/>
      <name val="Times New Roman"/>
      <family val="1"/>
    </font>
    <font>
      <b/>
      <sz val="11"/>
      <color theme="1"/>
      <name val="Calibri"/>
      <family val="2"/>
      <charset val="1"/>
      <scheme val="minor"/>
    </font>
    <font>
      <sz val="11"/>
      <color theme="1"/>
      <name val="Calibri"/>
      <family val="2"/>
      <charset val="1"/>
      <scheme val="minor"/>
    </font>
    <font>
      <sz val="14"/>
      <color theme="1"/>
      <name val="Calibri"/>
      <family val="2"/>
      <scheme val="minor"/>
    </font>
    <font>
      <b/>
      <sz val="20"/>
      <color theme="1"/>
      <name val="Calibri"/>
      <family val="2"/>
      <scheme val="minor"/>
    </font>
    <font>
      <sz val="18"/>
      <color theme="3"/>
      <name val="Calibri Light"/>
      <family val="2"/>
      <scheme val="major"/>
    </font>
    <font>
      <b/>
      <sz val="15"/>
      <color theme="3"/>
      <name val="Calibri"/>
      <family val="2"/>
      <scheme val="minor"/>
    </font>
    <font>
      <sz val="24"/>
      <name val="Arial"/>
      <family val="2"/>
    </font>
    <font>
      <b/>
      <sz val="26"/>
      <color rgb="FF000000"/>
      <name val="Arial"/>
      <family val="2"/>
    </font>
    <font>
      <sz val="11"/>
      <color theme="1"/>
      <name val="Calibri"/>
      <family val="2"/>
    </font>
    <font>
      <b/>
      <sz val="15"/>
      <color rgb="FF44546A"/>
      <name val="Calibri"/>
      <family val="2"/>
    </font>
    <font>
      <b/>
      <sz val="12"/>
      <name val="Arial"/>
      <family val="2"/>
    </font>
    <font>
      <sz val="11"/>
      <color rgb="FF000000"/>
      <name val="Arial"/>
      <family val="2"/>
    </font>
    <font>
      <b/>
      <sz val="11"/>
      <color rgb="FF000000"/>
      <name val="Arial"/>
      <family val="2"/>
    </font>
    <font>
      <b/>
      <sz val="9"/>
      <color rgb="FF000000"/>
      <name val="Arial"/>
      <family val="2"/>
    </font>
    <font>
      <b/>
      <sz val="12"/>
      <color rgb="FF000000"/>
      <name val="Arial"/>
      <family val="2"/>
    </font>
    <font>
      <b/>
      <sz val="10"/>
      <color rgb="FF000000"/>
      <name val="Arial"/>
      <family val="2"/>
    </font>
    <font>
      <b/>
      <sz val="8"/>
      <color rgb="FF000000"/>
      <name val="Arial"/>
      <family val="2"/>
    </font>
    <font>
      <b/>
      <u/>
      <sz val="11"/>
      <color rgb="FF000000"/>
      <name val="Arial"/>
      <family val="2"/>
    </font>
    <font>
      <b/>
      <sz val="10"/>
      <color rgb="FFFF0000"/>
      <name val="Arial"/>
      <family val="2"/>
    </font>
    <font>
      <b/>
      <sz val="11"/>
      <color rgb="FFFF0000"/>
      <name val="Arial"/>
      <family val="2"/>
    </font>
    <font>
      <sz val="11"/>
      <color rgb="FFFF0000"/>
      <name val="Arial"/>
      <family val="2"/>
    </font>
    <font>
      <sz val="11"/>
      <color rgb="FFFF0000"/>
      <name val="Calibri"/>
      <family val="2"/>
    </font>
    <font>
      <b/>
      <sz val="16"/>
      <color theme="1"/>
      <name val="Calibri"/>
      <family val="2"/>
      <scheme val="minor"/>
    </font>
    <font>
      <sz val="11"/>
      <color rgb="FFFF0000"/>
      <name val="Calibri"/>
      <family val="2"/>
      <scheme val="minor"/>
    </font>
    <font>
      <b/>
      <u/>
      <sz val="16"/>
      <color theme="1"/>
      <name val="Calibri"/>
      <family val="2"/>
    </font>
    <font>
      <u/>
      <sz val="11"/>
      <color theme="1"/>
      <name val="Calibri"/>
      <family val="2"/>
    </font>
    <font>
      <b/>
      <sz val="16"/>
      <color theme="1"/>
      <name val="Calibri"/>
      <family val="2"/>
    </font>
    <font>
      <b/>
      <sz val="14"/>
      <color theme="1"/>
      <name val="Calibri"/>
      <family val="2"/>
    </font>
    <font>
      <b/>
      <sz val="12"/>
      <color theme="1"/>
      <name val="Calibri"/>
      <family val="2"/>
      <scheme val="minor"/>
    </font>
    <font>
      <sz val="12"/>
      <color theme="1"/>
      <name val="Calibri"/>
      <family val="2"/>
      <scheme val="minor"/>
    </font>
    <font>
      <sz val="12"/>
      <color theme="1"/>
      <name val="Calibri"/>
      <family val="2"/>
    </font>
    <font>
      <b/>
      <i/>
      <sz val="12"/>
      <color theme="1"/>
      <name val="Calibri"/>
      <family val="2"/>
      <scheme val="minor"/>
    </font>
    <font>
      <i/>
      <sz val="12"/>
      <color theme="1"/>
      <name val="Calibri"/>
      <family val="2"/>
      <scheme val="minor"/>
    </font>
    <font>
      <i/>
      <sz val="11"/>
      <color theme="1"/>
      <name val="Calibri"/>
      <family val="2"/>
    </font>
    <font>
      <sz val="12"/>
      <color rgb="FF000000"/>
      <name val="Calibri"/>
      <family val="2"/>
      <scheme val="minor"/>
    </font>
    <font>
      <u/>
      <sz val="12"/>
      <color theme="1"/>
      <name val="Calibri"/>
      <family val="2"/>
      <scheme val="minor"/>
    </font>
    <font>
      <b/>
      <u/>
      <sz val="18"/>
      <color theme="1"/>
      <name val="Calibri"/>
      <family val="2"/>
      <scheme val="minor"/>
    </font>
    <font>
      <b/>
      <sz val="24"/>
      <color theme="1"/>
      <name val="Calibri"/>
      <family val="2"/>
      <scheme val="minor"/>
    </font>
    <font>
      <sz val="16"/>
      <color theme="1"/>
      <name val="Calibri"/>
      <family val="2"/>
      <scheme val="minor"/>
    </font>
    <font>
      <sz val="20"/>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CCCCFF"/>
        <bgColor indexed="64"/>
      </patternFill>
    </fill>
    <fill>
      <patternFill patternType="solid">
        <fgColor rgb="FFFFFF00"/>
        <bgColor indexed="64"/>
      </patternFill>
    </fill>
  </fills>
  <borders count="87">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medium">
        <color auto="1"/>
      </top>
      <bottom/>
      <diagonal/>
    </border>
    <border>
      <left style="double">
        <color auto="1"/>
      </left>
      <right/>
      <top style="double">
        <color auto="1"/>
      </top>
      <bottom/>
      <diagonal/>
    </border>
    <border>
      <left style="double">
        <color auto="1"/>
      </left>
      <right/>
      <top/>
      <bottom style="thin">
        <color auto="1"/>
      </bottom>
      <diagonal/>
    </border>
    <border>
      <left/>
      <right style="double">
        <color auto="1"/>
      </right>
      <top/>
      <bottom style="thin">
        <color auto="1"/>
      </bottom>
      <diagonal/>
    </border>
    <border>
      <left style="double">
        <color auto="1"/>
      </left>
      <right/>
      <top/>
      <bottom/>
      <diagonal/>
    </border>
    <border>
      <left/>
      <right style="double">
        <color auto="1"/>
      </right>
      <top/>
      <bottom/>
      <diagonal/>
    </border>
    <border>
      <left/>
      <right style="double">
        <color auto="1"/>
      </right>
      <top style="medium">
        <color auto="1"/>
      </top>
      <bottom/>
      <diagonal/>
    </border>
    <border>
      <left/>
      <right/>
      <top style="double">
        <color auto="1"/>
      </top>
      <bottom/>
      <diagonal/>
    </border>
    <border>
      <left/>
      <right style="double">
        <color auto="1"/>
      </right>
      <top style="double">
        <color auto="1"/>
      </top>
      <bottom/>
      <diagonal/>
    </border>
    <border>
      <left style="double">
        <color auto="1"/>
      </left>
      <right/>
      <top style="thin">
        <color auto="1"/>
      </top>
      <bottom style="medium">
        <color auto="1"/>
      </bottom>
      <diagonal/>
    </border>
    <border>
      <left/>
      <right/>
      <top style="thin">
        <color auto="1"/>
      </top>
      <bottom style="medium">
        <color auto="1"/>
      </bottom>
      <diagonal/>
    </border>
    <border>
      <left/>
      <right style="double">
        <color auto="1"/>
      </right>
      <top style="thin">
        <color auto="1"/>
      </top>
      <bottom style="medium">
        <color auto="1"/>
      </bottom>
      <diagonal/>
    </border>
    <border>
      <left/>
      <right style="thin">
        <color auto="1"/>
      </right>
      <top/>
      <bottom/>
      <diagonal/>
    </border>
    <border>
      <left/>
      <right/>
      <top style="thin">
        <color auto="1"/>
      </top>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hair">
        <color auto="1"/>
      </left>
      <right/>
      <top/>
      <bottom/>
      <diagonal/>
    </border>
    <border>
      <left/>
      <right style="thin">
        <color auto="1"/>
      </right>
      <top/>
      <bottom style="medium">
        <color auto="1"/>
      </bottom>
      <diagonal/>
    </border>
    <border>
      <left/>
      <right/>
      <top/>
      <bottom style="medium">
        <color auto="1"/>
      </bottom>
      <diagonal/>
    </border>
    <border>
      <left style="hair">
        <color auto="1"/>
      </left>
      <right/>
      <top/>
      <bottom style="medium">
        <color auto="1"/>
      </bottom>
      <diagonal/>
    </border>
    <border>
      <left style="thin">
        <color auto="1"/>
      </left>
      <right/>
      <top/>
      <bottom/>
      <diagonal/>
    </border>
    <border>
      <left style="thin">
        <color auto="1"/>
      </left>
      <right/>
      <top/>
      <bottom style="medium">
        <color auto="1"/>
      </bottom>
      <diagonal/>
    </border>
    <border>
      <left/>
      <right style="thin">
        <color auto="1"/>
      </right>
      <top style="thin">
        <color auto="1"/>
      </top>
      <bottom/>
      <diagonal/>
    </border>
    <border>
      <left style="thin">
        <color auto="1"/>
      </left>
      <right/>
      <top style="thin">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style="hair">
        <color auto="1"/>
      </right>
      <top/>
      <bottom style="medium">
        <color auto="1"/>
      </bottom>
      <diagonal/>
    </border>
    <border>
      <left/>
      <right/>
      <top/>
      <bottom style="hair">
        <color auto="1"/>
      </bottom>
      <diagonal/>
    </border>
    <border>
      <left/>
      <right style="hair">
        <color auto="1"/>
      </right>
      <top/>
      <bottom style="hair">
        <color auto="1"/>
      </bottom>
      <diagonal/>
    </border>
    <border>
      <left style="thin">
        <color auto="1"/>
      </left>
      <right/>
      <top style="hair">
        <color auto="1"/>
      </top>
      <bottom/>
      <diagonal/>
    </border>
    <border>
      <left style="thin">
        <color auto="1"/>
      </left>
      <right/>
      <top/>
      <bottom style="hair">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ck">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4">
    <xf numFmtId="0" fontId="0" fillId="0" borderId="0"/>
    <xf numFmtId="44" fontId="1" fillId="0" borderId="0" applyFont="0" applyFill="0" applyBorder="0" applyAlignment="0" applyProtection="0"/>
    <xf numFmtId="0" fontId="15" fillId="0" borderId="0" applyNumberFormat="0" applyFill="0" applyBorder="0" applyAlignment="0" applyProtection="0"/>
    <xf numFmtId="0" fontId="16" fillId="0" borderId="59" applyNumberFormat="0" applyFill="0" applyAlignment="0" applyProtection="0"/>
  </cellStyleXfs>
  <cellXfs count="270">
    <xf numFmtId="0" fontId="0" fillId="0" borderId="0" xfId="0"/>
    <xf numFmtId="0" fontId="3" fillId="0" borderId="0" xfId="0" applyFont="1" applyAlignment="1">
      <alignment wrapText="1"/>
    </xf>
    <xf numFmtId="0" fontId="3" fillId="0" borderId="0" xfId="0" applyFont="1" applyAlignment="1">
      <alignment textRotation="90" wrapText="1"/>
    </xf>
    <xf numFmtId="0" fontId="4" fillId="0" borderId="0" xfId="0" applyFont="1" applyBorder="1" applyAlignment="1">
      <alignment wrapText="1"/>
    </xf>
    <xf numFmtId="0" fontId="2" fillId="0" borderId="0" xfId="0" applyFont="1"/>
    <xf numFmtId="0" fontId="5" fillId="0" borderId="0" xfId="0" applyFont="1" applyBorder="1" applyAlignment="1">
      <alignment wrapText="1"/>
    </xf>
    <xf numFmtId="44" fontId="0" fillId="0" borderId="0" xfId="1" applyFont="1"/>
    <xf numFmtId="0" fontId="2" fillId="0" borderId="0" xfId="0" applyFont="1" applyAlignment="1">
      <alignment horizontal="right" wrapText="1"/>
    </xf>
    <xf numFmtId="0" fontId="2" fillId="0" borderId="0" xfId="0" applyFont="1" applyAlignment="1">
      <alignment horizontal="right"/>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vertical="center" wrapText="1"/>
    </xf>
    <xf numFmtId="0" fontId="0" fillId="0" borderId="11" xfId="0" applyBorder="1" applyAlignment="1">
      <alignment horizontal="center"/>
    </xf>
    <xf numFmtId="0" fontId="0" fillId="0" borderId="12" xfId="0" applyBorder="1" applyAlignment="1">
      <alignment horizontal="center"/>
    </xf>
    <xf numFmtId="0" fontId="0" fillId="0" borderId="7" xfId="0" applyBorder="1" applyAlignment="1">
      <alignment horizontal="center"/>
    </xf>
    <xf numFmtId="0" fontId="0" fillId="0" borderId="0" xfId="0" applyFill="1"/>
    <xf numFmtId="0" fontId="2" fillId="0" borderId="1" xfId="0" applyFont="1" applyBorder="1" applyAlignment="1">
      <alignment horizontal="center"/>
    </xf>
    <xf numFmtId="0" fontId="2" fillId="0" borderId="2" xfId="0" applyFont="1" applyBorder="1" applyAlignment="1">
      <alignment horizontal="center"/>
    </xf>
    <xf numFmtId="0" fontId="2" fillId="2" borderId="2" xfId="0" applyFont="1" applyFill="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6" fontId="0" fillId="0" borderId="8" xfId="0" applyNumberFormat="1" applyBorder="1" applyAlignment="1">
      <alignment horizontal="center"/>
    </xf>
    <xf numFmtId="17" fontId="0" fillId="0" borderId="8" xfId="0" applyNumberFormat="1" applyBorder="1" applyAlignment="1">
      <alignment horizontal="center"/>
    </xf>
    <xf numFmtId="0" fontId="0" fillId="0" borderId="14" xfId="0" applyBorder="1"/>
    <xf numFmtId="0" fontId="0" fillId="0" borderId="15" xfId="0" applyBorder="1"/>
    <xf numFmtId="0" fontId="0" fillId="0" borderId="11" xfId="0" applyBorder="1"/>
    <xf numFmtId="0" fontId="0" fillId="0" borderId="12" xfId="0" applyBorder="1"/>
    <xf numFmtId="0" fontId="0" fillId="0" borderId="0" xfId="0" applyAlignment="1">
      <alignment horizontal="center" wrapText="1"/>
    </xf>
    <xf numFmtId="0" fontId="0" fillId="0" borderId="16" xfId="0" applyFill="1" applyBorder="1"/>
    <xf numFmtId="0" fontId="0" fillId="0" borderId="17" xfId="0" applyFill="1" applyBorder="1"/>
    <xf numFmtId="0" fontId="0" fillId="0" borderId="0" xfId="0" applyFill="1" applyBorder="1"/>
    <xf numFmtId="0" fontId="0" fillId="0" borderId="0" xfId="0" applyAlignment="1">
      <alignment wrapText="1"/>
    </xf>
    <xf numFmtId="0" fontId="0" fillId="0" borderId="18" xfId="0" applyBorder="1"/>
    <xf numFmtId="44" fontId="0" fillId="0" borderId="18" xfId="1" applyFont="1" applyBorder="1"/>
    <xf numFmtId="0" fontId="0" fillId="0" borderId="19" xfId="0" applyBorder="1"/>
    <xf numFmtId="0" fontId="0" fillId="0" borderId="22" xfId="0" applyBorder="1"/>
    <xf numFmtId="0" fontId="0" fillId="0" borderId="0" xfId="0" applyBorder="1"/>
    <xf numFmtId="0" fontId="0" fillId="0" borderId="23" xfId="0" applyBorder="1"/>
    <xf numFmtId="44" fontId="0" fillId="0" borderId="24" xfId="1" applyFont="1" applyBorder="1"/>
    <xf numFmtId="0" fontId="0" fillId="0" borderId="25" xfId="0" applyBorder="1"/>
    <xf numFmtId="0" fontId="0" fillId="0" borderId="26" xfId="0" applyBorder="1"/>
    <xf numFmtId="0" fontId="0" fillId="0" borderId="27" xfId="0" applyBorder="1"/>
    <xf numFmtId="0" fontId="2" fillId="0" borderId="28" xfId="0" applyFont="1" applyBorder="1" applyAlignment="1">
      <alignment wrapText="1"/>
    </xf>
    <xf numFmtId="0" fontId="2" fillId="0" borderId="28" xfId="0" applyFont="1" applyBorder="1" applyAlignment="1">
      <alignment horizontal="center"/>
    </xf>
    <xf numFmtId="0" fontId="2" fillId="0" borderId="29" xfId="0" applyFont="1" applyBorder="1" applyAlignment="1">
      <alignment horizontal="center"/>
    </xf>
    <xf numFmtId="0" fontId="0" fillId="0" borderId="0" xfId="0" quotePrefix="1"/>
    <xf numFmtId="0" fontId="0" fillId="0" borderId="11" xfId="0" quotePrefix="1" applyBorder="1"/>
    <xf numFmtId="0" fontId="0" fillId="0" borderId="14" xfId="0" quotePrefix="1" applyBorder="1"/>
    <xf numFmtId="6" fontId="0" fillId="0" borderId="11" xfId="0" applyNumberFormat="1" applyBorder="1" applyAlignment="1">
      <alignment horizontal="center"/>
    </xf>
    <xf numFmtId="0" fontId="0" fillId="0" borderId="30" xfId="0" applyBorder="1"/>
    <xf numFmtId="0" fontId="2" fillId="0" borderId="30" xfId="0" applyFont="1" applyBorder="1"/>
    <xf numFmtId="44" fontId="0" fillId="0" borderId="30" xfId="1" applyFont="1" applyBorder="1"/>
    <xf numFmtId="0" fontId="4" fillId="0" borderId="30" xfId="0" applyFont="1" applyBorder="1" applyAlignment="1">
      <alignment wrapText="1"/>
    </xf>
    <xf numFmtId="0" fontId="5" fillId="0" borderId="30" xfId="0" applyFont="1" applyBorder="1" applyAlignment="1">
      <alignment wrapText="1"/>
    </xf>
    <xf numFmtId="0" fontId="7" fillId="0" borderId="0" xfId="0" applyFont="1" applyAlignment="1"/>
    <xf numFmtId="44" fontId="0" fillId="0" borderId="14" xfId="0" applyNumberFormat="1" applyBorder="1"/>
    <xf numFmtId="44" fontId="0" fillId="0" borderId="11" xfId="0" applyNumberFormat="1" applyBorder="1"/>
    <xf numFmtId="0" fontId="2" fillId="0" borderId="0" xfId="0" applyFont="1" applyBorder="1"/>
    <xf numFmtId="44" fontId="0" fillId="0" borderId="0" xfId="1" applyFont="1" applyBorder="1"/>
    <xf numFmtId="0" fontId="2" fillId="0" borderId="0" xfId="0" applyFont="1" applyAlignment="1">
      <alignment horizontal="center"/>
    </xf>
    <xf numFmtId="0" fontId="0" fillId="0" borderId="13" xfId="0" applyBorder="1" applyAlignment="1">
      <alignment horizontal="left"/>
    </xf>
    <xf numFmtId="0" fontId="0" fillId="0" borderId="10" xfId="0" applyBorder="1" applyAlignment="1">
      <alignment horizontal="left"/>
    </xf>
    <xf numFmtId="0" fontId="0" fillId="0" borderId="0" xfId="0" applyFont="1"/>
    <xf numFmtId="0" fontId="0" fillId="0" borderId="8" xfId="0" applyNumberFormat="1" applyBorder="1" applyAlignment="1">
      <alignment horizontal="center"/>
    </xf>
    <xf numFmtId="0" fontId="0" fillId="0" borderId="14" xfId="0" applyNumberFormat="1" applyBorder="1"/>
    <xf numFmtId="0" fontId="0" fillId="0" borderId="11" xfId="0" applyNumberFormat="1" applyBorder="1"/>
    <xf numFmtId="0" fontId="12" fillId="0" borderId="0" xfId="0" applyFont="1" applyAlignment="1">
      <alignment wrapText="1"/>
    </xf>
    <xf numFmtId="0" fontId="11" fillId="0" borderId="0" xfId="0" applyFont="1" applyAlignment="1">
      <alignment wrapText="1"/>
    </xf>
    <xf numFmtId="0" fontId="0" fillId="0" borderId="31" xfId="0" applyBorder="1"/>
    <xf numFmtId="0" fontId="0" fillId="0" borderId="37" xfId="0" applyBorder="1"/>
    <xf numFmtId="0" fontId="2" fillId="0" borderId="39" xfId="0" applyFont="1" applyBorder="1"/>
    <xf numFmtId="0" fontId="13" fillId="0" borderId="0" xfId="0" applyFont="1"/>
    <xf numFmtId="0" fontId="7" fillId="0" borderId="0" xfId="0" applyFont="1"/>
    <xf numFmtId="0" fontId="0" fillId="0" borderId="0" xfId="0" applyBorder="1" applyAlignment="1">
      <alignment horizontal="right"/>
    </xf>
    <xf numFmtId="0" fontId="0" fillId="0" borderId="0" xfId="0" quotePrefix="1" applyBorder="1"/>
    <xf numFmtId="0" fontId="0" fillId="4" borderId="41" xfId="0" applyFill="1" applyBorder="1" applyAlignment="1">
      <alignment horizontal="right"/>
    </xf>
    <xf numFmtId="0" fontId="0" fillId="4" borderId="41" xfId="0" applyFont="1" applyFill="1" applyBorder="1" applyAlignment="1">
      <alignment horizontal="right"/>
    </xf>
    <xf numFmtId="0" fontId="0" fillId="5" borderId="0" xfId="0" applyFill="1" applyBorder="1" applyAlignment="1">
      <alignment horizontal="right"/>
    </xf>
    <xf numFmtId="0" fontId="0" fillId="5" borderId="0" xfId="0" applyFont="1" applyFill="1" applyBorder="1" applyAlignment="1">
      <alignment horizontal="right"/>
    </xf>
    <xf numFmtId="0" fontId="0" fillId="6" borderId="0" xfId="0" applyFill="1" applyBorder="1" applyAlignment="1">
      <alignment horizontal="right"/>
    </xf>
    <xf numFmtId="0" fontId="0" fillId="6" borderId="0" xfId="0" applyFont="1" applyFill="1" applyBorder="1" applyAlignment="1">
      <alignment horizontal="right"/>
    </xf>
    <xf numFmtId="0" fontId="0" fillId="3" borderId="0" xfId="0" applyFill="1" applyBorder="1" applyAlignment="1">
      <alignment horizontal="right"/>
    </xf>
    <xf numFmtId="0" fontId="0" fillId="3" borderId="0" xfId="0" applyFont="1" applyFill="1" applyBorder="1" applyAlignment="1">
      <alignment horizontal="right"/>
    </xf>
    <xf numFmtId="0" fontId="0" fillId="7" borderId="0" xfId="0" applyFill="1" applyBorder="1" applyAlignment="1">
      <alignment horizontal="right"/>
    </xf>
    <xf numFmtId="0" fontId="0" fillId="7" borderId="0" xfId="0" applyFont="1" applyFill="1" applyBorder="1" applyAlignment="1">
      <alignment horizontal="right"/>
    </xf>
    <xf numFmtId="0" fontId="0" fillId="0" borderId="43" xfId="0" applyBorder="1"/>
    <xf numFmtId="0" fontId="0" fillId="0" borderId="23" xfId="0" applyFont="1" applyBorder="1"/>
    <xf numFmtId="0" fontId="2" fillId="0" borderId="42" xfId="0" applyFont="1" applyFill="1" applyBorder="1" applyAlignment="1">
      <alignment horizontal="center"/>
    </xf>
    <xf numFmtId="0" fontId="2" fillId="0" borderId="39" xfId="0" applyFont="1" applyFill="1" applyBorder="1" applyAlignment="1">
      <alignment horizontal="center"/>
    </xf>
    <xf numFmtId="0" fontId="2" fillId="0" borderId="44" xfId="0" applyFont="1" applyFill="1" applyBorder="1" applyAlignment="1">
      <alignment horizontal="center"/>
    </xf>
    <xf numFmtId="0" fontId="2" fillId="0" borderId="31" xfId="0" applyFont="1" applyFill="1" applyBorder="1" applyAlignment="1">
      <alignment horizontal="center"/>
    </xf>
    <xf numFmtId="0" fontId="0" fillId="5" borderId="45" xfId="0" applyFill="1" applyBorder="1" applyAlignment="1">
      <alignment horizontal="right"/>
    </xf>
    <xf numFmtId="0" fontId="0" fillId="7" borderId="45" xfId="0" applyFill="1" applyBorder="1" applyAlignment="1">
      <alignment horizontal="right"/>
    </xf>
    <xf numFmtId="0" fontId="0" fillId="6" borderId="45" xfId="0" applyFill="1" applyBorder="1" applyAlignment="1">
      <alignment horizontal="right"/>
    </xf>
    <xf numFmtId="0" fontId="0" fillId="3" borderId="45" xfId="0" applyFill="1" applyBorder="1" applyAlignment="1">
      <alignment horizontal="right"/>
    </xf>
    <xf numFmtId="0" fontId="0" fillId="8" borderId="46" xfId="0" applyFill="1" applyBorder="1" applyAlignment="1">
      <alignment horizontal="right"/>
    </xf>
    <xf numFmtId="0" fontId="0" fillId="8" borderId="47" xfId="0" applyFill="1" applyBorder="1" applyAlignment="1">
      <alignment horizontal="right"/>
    </xf>
    <xf numFmtId="0" fontId="2" fillId="0" borderId="48" xfId="0" applyFont="1" applyFill="1" applyBorder="1" applyAlignment="1">
      <alignment horizontal="center"/>
    </xf>
    <xf numFmtId="0" fontId="0" fillId="8" borderId="47" xfId="0" applyFont="1" applyFill="1" applyBorder="1" applyAlignment="1">
      <alignment horizontal="right"/>
    </xf>
    <xf numFmtId="0" fontId="0" fillId="5" borderId="49" xfId="0" applyFill="1" applyBorder="1" applyAlignment="1">
      <alignment horizontal="right"/>
    </xf>
    <xf numFmtId="0" fontId="0" fillId="7" borderId="49" xfId="0" applyFill="1" applyBorder="1" applyAlignment="1">
      <alignment horizontal="right"/>
    </xf>
    <xf numFmtId="0" fontId="0" fillId="6" borderId="49" xfId="0" applyFill="1" applyBorder="1" applyAlignment="1">
      <alignment horizontal="right"/>
    </xf>
    <xf numFmtId="0" fontId="0" fillId="3" borderId="49" xfId="0" applyFill="1" applyBorder="1" applyAlignment="1">
      <alignment horizontal="right"/>
    </xf>
    <xf numFmtId="0" fontId="0" fillId="8" borderId="50" xfId="0" applyFill="1" applyBorder="1" applyAlignment="1">
      <alignment horizontal="right"/>
    </xf>
    <xf numFmtId="0" fontId="0" fillId="4" borderId="51" xfId="0" applyFill="1" applyBorder="1" applyAlignment="1">
      <alignment horizontal="right"/>
    </xf>
    <xf numFmtId="0" fontId="0" fillId="4" borderId="52" xfId="0" applyFill="1" applyBorder="1" applyAlignment="1">
      <alignment horizontal="right"/>
    </xf>
    <xf numFmtId="0" fontId="2" fillId="0" borderId="22" xfId="0" applyFont="1" applyBorder="1" applyAlignment="1">
      <alignment horizontal="center"/>
    </xf>
    <xf numFmtId="0" fontId="2" fillId="0" borderId="0" xfId="0" applyFont="1" applyBorder="1" applyAlignment="1">
      <alignment horizontal="center"/>
    </xf>
    <xf numFmtId="0" fontId="2" fillId="0" borderId="53" xfId="0" applyFont="1" applyBorder="1" applyAlignment="1">
      <alignment horizontal="center"/>
    </xf>
    <xf numFmtId="0" fontId="2" fillId="0" borderId="16" xfId="0" applyFont="1" applyBorder="1" applyAlignment="1">
      <alignment horizontal="center"/>
    </xf>
    <xf numFmtId="0" fontId="0" fillId="0" borderId="16" xfId="0" applyBorder="1"/>
    <xf numFmtId="0" fontId="0" fillId="0" borderId="54" xfId="0" applyBorder="1"/>
    <xf numFmtId="0" fontId="0" fillId="0" borderId="14" xfId="0" applyFont="1" applyBorder="1"/>
    <xf numFmtId="0" fontId="2" fillId="0" borderId="14" xfId="0" applyFont="1" applyBorder="1" applyAlignment="1">
      <alignment horizontal="center"/>
    </xf>
    <xf numFmtId="44" fontId="0" fillId="0" borderId="14" xfId="1" applyFont="1" applyBorder="1"/>
    <xf numFmtId="0" fontId="0" fillId="9" borderId="14" xfId="0" applyFill="1" applyBorder="1" applyProtection="1">
      <protection locked="0"/>
    </xf>
    <xf numFmtId="0" fontId="18" fillId="0" borderId="0" xfId="0" applyFont="1"/>
    <xf numFmtId="0" fontId="19" fillId="0" borderId="0" xfId="0" applyFont="1"/>
    <xf numFmtId="0" fontId="20" fillId="0" borderId="63" xfId="3" applyFont="1" applyFill="1" applyBorder="1" applyAlignment="1">
      <alignment wrapText="1"/>
    </xf>
    <xf numFmtId="0" fontId="21" fillId="0" borderId="8" xfId="3" applyFont="1" applyFill="1" applyBorder="1" applyAlignment="1">
      <alignment horizontal="center"/>
    </xf>
    <xf numFmtId="0" fontId="21" fillId="0" borderId="64" xfId="3" applyFont="1" applyFill="1" applyBorder="1" applyAlignment="1">
      <alignment horizontal="center"/>
    </xf>
    <xf numFmtId="0" fontId="22" fillId="0" borderId="0" xfId="0" applyFont="1"/>
    <xf numFmtId="0" fontId="23" fillId="0" borderId="65" xfId="0" applyFont="1" applyBorder="1" applyAlignment="1">
      <alignment wrapText="1"/>
    </xf>
    <xf numFmtId="0" fontId="22" fillId="0" borderId="14" xfId="0" applyFont="1" applyBorder="1" applyAlignment="1">
      <alignment wrapText="1"/>
    </xf>
    <xf numFmtId="0" fontId="22" fillId="0" borderId="66" xfId="0" applyFont="1" applyBorder="1" applyAlignment="1">
      <alignment wrapText="1"/>
    </xf>
    <xf numFmtId="0" fontId="22" fillId="0" borderId="74" xfId="0" applyFont="1" applyBorder="1"/>
    <xf numFmtId="0" fontId="19" fillId="0" borderId="65" xfId="0" applyFont="1" applyBorder="1"/>
    <xf numFmtId="0" fontId="19" fillId="0" borderId="14" xfId="0" applyFont="1" applyBorder="1"/>
    <xf numFmtId="0" fontId="19" fillId="0" borderId="66" xfId="0" applyFont="1" applyBorder="1"/>
    <xf numFmtId="0" fontId="23" fillId="0" borderId="65" xfId="0" applyFont="1" applyBorder="1"/>
    <xf numFmtId="0" fontId="19" fillId="0" borderId="63" xfId="0" applyFont="1" applyBorder="1"/>
    <xf numFmtId="0" fontId="19" fillId="0" borderId="75" xfId="0" applyFont="1" applyBorder="1"/>
    <xf numFmtId="0" fontId="22" fillId="0" borderId="78" xfId="0" applyFont="1" applyBorder="1" applyAlignment="1">
      <alignment horizontal="center"/>
    </xf>
    <xf numFmtId="0" fontId="22" fillId="0" borderId="75" xfId="0" applyFont="1" applyBorder="1" applyAlignment="1">
      <alignment horizontal="center"/>
    </xf>
    <xf numFmtId="0" fontId="22" fillId="0" borderId="39" xfId="0" applyFont="1" applyBorder="1" applyAlignment="1">
      <alignment horizontal="center"/>
    </xf>
    <xf numFmtId="0" fontId="22" fillId="0" borderId="79" xfId="0" applyFont="1" applyBorder="1" applyAlignment="1">
      <alignment horizontal="center"/>
    </xf>
    <xf numFmtId="0" fontId="23" fillId="0" borderId="76" xfId="0" applyFont="1" applyBorder="1" applyAlignment="1">
      <alignment wrapText="1"/>
    </xf>
    <xf numFmtId="0" fontId="26" fillId="0" borderId="76" xfId="0" applyFont="1" applyBorder="1" applyAlignment="1">
      <alignment wrapText="1"/>
    </xf>
    <xf numFmtId="0" fontId="26" fillId="0" borderId="80" xfId="0" applyFont="1" applyBorder="1" applyAlignment="1">
      <alignment wrapText="1"/>
    </xf>
    <xf numFmtId="0" fontId="26" fillId="0" borderId="76" xfId="0" applyFont="1" applyBorder="1" applyAlignment="1">
      <alignment horizontal="left" wrapText="1"/>
    </xf>
    <xf numFmtId="0" fontId="28" fillId="0" borderId="76" xfId="0" applyFont="1" applyBorder="1" applyAlignment="1">
      <alignment horizontal="center" wrapText="1"/>
    </xf>
    <xf numFmtId="0" fontId="23" fillId="0" borderId="81" xfId="0" applyFont="1" applyBorder="1" applyAlignment="1">
      <alignment horizontal="center" wrapText="1"/>
    </xf>
    <xf numFmtId="0" fontId="22" fillId="0" borderId="82" xfId="0" applyFont="1" applyBorder="1" applyAlignment="1">
      <alignment wrapText="1"/>
    </xf>
    <xf numFmtId="164" fontId="22" fillId="0" borderId="82" xfId="0" applyNumberFormat="1" applyFont="1" applyBorder="1" applyAlignment="1">
      <alignment horizontal="center" wrapText="1"/>
    </xf>
    <xf numFmtId="164" fontId="22" fillId="0" borderId="82" xfId="0" applyNumberFormat="1" applyFont="1" applyBorder="1" applyAlignment="1">
      <alignment horizontal="center"/>
    </xf>
    <xf numFmtId="164" fontId="22" fillId="0" borderId="83" xfId="0" applyNumberFormat="1" applyFont="1" applyBorder="1" applyAlignment="1">
      <alignment horizontal="center"/>
    </xf>
    <xf numFmtId="164" fontId="22" fillId="0" borderId="84" xfId="0" applyNumberFormat="1" applyFont="1" applyBorder="1" applyAlignment="1">
      <alignment horizontal="center"/>
    </xf>
    <xf numFmtId="0" fontId="23" fillId="0" borderId="85" xfId="0" applyFont="1" applyBorder="1" applyAlignment="1">
      <alignment horizontal="center"/>
    </xf>
    <xf numFmtId="0" fontId="22" fillId="0" borderId="82" xfId="0" applyFont="1" applyBorder="1" applyAlignment="1">
      <alignment horizontal="center"/>
    </xf>
    <xf numFmtId="0" fontId="23" fillId="0" borderId="86" xfId="0" applyFont="1" applyBorder="1" applyAlignment="1">
      <alignment horizontal="center"/>
    </xf>
    <xf numFmtId="0" fontId="22" fillId="0" borderId="76" xfId="0" applyFont="1" applyBorder="1" applyAlignment="1">
      <alignment horizontal="center"/>
    </xf>
    <xf numFmtId="0" fontId="22" fillId="0" borderId="84" xfId="0" applyFont="1" applyBorder="1" applyAlignment="1">
      <alignment horizontal="center"/>
    </xf>
    <xf numFmtId="0" fontId="29" fillId="0" borderId="76" xfId="0" applyFont="1" applyBorder="1" applyAlignment="1">
      <alignment horizontal="left" wrapText="1"/>
    </xf>
    <xf numFmtId="164" fontId="30" fillId="0" borderId="82" xfId="0" applyNumberFormat="1" applyFont="1" applyBorder="1" applyAlignment="1">
      <alignment horizontal="center" wrapText="1"/>
    </xf>
    <xf numFmtId="164" fontId="30" fillId="0" borderId="76" xfId="0" applyNumberFormat="1" applyFont="1" applyBorder="1" applyAlignment="1">
      <alignment horizontal="center" wrapText="1"/>
    </xf>
    <xf numFmtId="0" fontId="31" fillId="0" borderId="75" xfId="0" applyFont="1" applyBorder="1" applyAlignment="1">
      <alignment horizontal="center"/>
    </xf>
    <xf numFmtId="0" fontId="31" fillId="0" borderId="0" xfId="0" applyFont="1"/>
    <xf numFmtId="0" fontId="32" fillId="0" borderId="0" xfId="0" applyFont="1"/>
    <xf numFmtId="164" fontId="30" fillId="0" borderId="80" xfId="0" applyNumberFormat="1" applyFont="1" applyBorder="1" applyAlignment="1">
      <alignment horizontal="center" wrapText="1"/>
    </xf>
    <xf numFmtId="0" fontId="19" fillId="0" borderId="0" xfId="0" applyFont="1"/>
    <xf numFmtId="0" fontId="35" fillId="0" borderId="0" xfId="0" applyFont="1"/>
    <xf numFmtId="0" fontId="36" fillId="0" borderId="0" xfId="0" applyFont="1"/>
    <xf numFmtId="0" fontId="37" fillId="0" borderId="0" xfId="0" applyFont="1"/>
    <xf numFmtId="0" fontId="38" fillId="0" borderId="0" xfId="0" applyFont="1"/>
    <xf numFmtId="0" fontId="39" fillId="0" borderId="0" xfId="0" applyFont="1"/>
    <xf numFmtId="0" fontId="40" fillId="0" borderId="0" xfId="0" applyFont="1"/>
    <xf numFmtId="0" fontId="40" fillId="0" borderId="0" xfId="0" applyFont="1" applyAlignment="1">
      <alignment vertical="center"/>
    </xf>
    <xf numFmtId="0" fontId="41" fillId="0" borderId="0" xfId="0" applyFont="1"/>
    <xf numFmtId="0" fontId="40" fillId="0" borderId="0" xfId="0" applyFont="1" applyAlignment="1">
      <alignment horizontal="right"/>
    </xf>
    <xf numFmtId="0" fontId="42" fillId="0" borderId="0" xfId="0" applyFont="1"/>
    <xf numFmtId="0" fontId="43" fillId="0" borderId="0" xfId="0" applyFont="1"/>
    <xf numFmtId="0" fontId="44" fillId="0" borderId="0" xfId="0" applyFont="1"/>
    <xf numFmtId="0" fontId="45" fillId="0" borderId="0" xfId="0" applyFont="1" applyAlignment="1">
      <alignment horizontal="left" vertical="center" indent="5"/>
    </xf>
    <xf numFmtId="0" fontId="40" fillId="0" borderId="0" xfId="0" applyFont="1"/>
    <xf numFmtId="0" fontId="47" fillId="5" borderId="0" xfId="0" applyFont="1" applyFill="1"/>
    <xf numFmtId="0" fontId="48" fillId="5" borderId="0" xfId="0" applyFont="1" applyFill="1"/>
    <xf numFmtId="0" fontId="49" fillId="0" borderId="0" xfId="0" applyFont="1"/>
    <xf numFmtId="0" fontId="34" fillId="0" borderId="0" xfId="0" applyFont="1"/>
    <xf numFmtId="0" fontId="50" fillId="0" borderId="0" xfId="0" applyFont="1"/>
    <xf numFmtId="0" fontId="2" fillId="0" borderId="0" xfId="0" applyFont="1" applyFill="1" applyAlignment="1">
      <alignment horizontal="center"/>
    </xf>
    <xf numFmtId="44" fontId="0" fillId="0" borderId="0" xfId="1" applyFont="1" applyAlignment="1">
      <alignment horizontal="center"/>
    </xf>
    <xf numFmtId="44" fontId="0" fillId="0" borderId="0" xfId="1" applyFont="1" applyBorder="1" applyAlignment="1">
      <alignment horizontal="center"/>
    </xf>
    <xf numFmtId="0" fontId="0" fillId="0" borderId="0" xfId="0" applyFont="1" applyBorder="1" applyAlignment="1">
      <alignment horizontal="center" wrapText="1"/>
    </xf>
    <xf numFmtId="1" fontId="0" fillId="0" borderId="0" xfId="1" applyNumberFormat="1" applyFont="1" applyBorder="1" applyAlignment="1">
      <alignment horizontal="left" wrapText="1"/>
    </xf>
    <xf numFmtId="44" fontId="0" fillId="0" borderId="0" xfId="1" applyFont="1" applyBorder="1" applyAlignment="1">
      <alignment horizontal="left" wrapText="1"/>
    </xf>
    <xf numFmtId="44" fontId="0" fillId="0" borderId="0" xfId="1" applyFont="1" applyBorder="1" applyAlignment="1">
      <alignment horizontal="left"/>
    </xf>
    <xf numFmtId="0" fontId="0" fillId="0" borderId="0" xfId="0" applyFont="1" applyAlignment="1">
      <alignment horizontal="center" wrapText="1"/>
    </xf>
    <xf numFmtId="1" fontId="0" fillId="0" borderId="0" xfId="1" applyNumberFormat="1" applyFont="1" applyAlignment="1">
      <alignment horizontal="center" wrapText="1"/>
    </xf>
    <xf numFmtId="1" fontId="0" fillId="0" borderId="0" xfId="1" applyNumberFormat="1" applyFont="1" applyBorder="1" applyAlignment="1">
      <alignment horizontal="center" wrapText="1"/>
    </xf>
    <xf numFmtId="44" fontId="0" fillId="0" borderId="0" xfId="1" applyFont="1" applyAlignment="1">
      <alignment horizontal="left" wrapText="1"/>
    </xf>
    <xf numFmtId="44" fontId="0" fillId="0" borderId="0" xfId="1" applyFont="1" applyAlignment="1">
      <alignment horizontal="left"/>
    </xf>
    <xf numFmtId="44" fontId="0" fillId="0" borderId="30" xfId="1" applyFont="1" applyBorder="1" applyAlignment="1">
      <alignment horizontal="left" wrapText="1"/>
    </xf>
    <xf numFmtId="44" fontId="0" fillId="0" borderId="30" xfId="1" applyFont="1" applyBorder="1" applyAlignment="1">
      <alignment horizontal="left"/>
    </xf>
    <xf numFmtId="44" fontId="0" fillId="0" borderId="30" xfId="1" applyFont="1" applyBorder="1" applyAlignment="1">
      <alignment horizontal="center"/>
    </xf>
    <xf numFmtId="0" fontId="0" fillId="0" borderId="30" xfId="0" applyFont="1" applyBorder="1" applyAlignment="1">
      <alignment horizontal="center" wrapText="1"/>
    </xf>
    <xf numFmtId="1" fontId="0" fillId="0" borderId="30" xfId="1" applyNumberFormat="1" applyFont="1" applyBorder="1" applyAlignment="1">
      <alignment horizontal="center" wrapText="1"/>
    </xf>
    <xf numFmtId="0" fontId="7" fillId="0" borderId="0" xfId="0" applyFont="1" applyAlignment="1">
      <alignment horizontal="center"/>
    </xf>
    <xf numFmtId="0" fontId="40" fillId="0" borderId="0" xfId="0" applyFont="1"/>
    <xf numFmtId="0" fontId="17" fillId="0" borderId="60" xfId="2" applyFont="1" applyFill="1" applyBorder="1" applyAlignment="1">
      <alignment horizontal="center" wrapText="1"/>
    </xf>
    <xf numFmtId="0" fontId="17" fillId="0" borderId="61" xfId="2" applyFont="1" applyFill="1" applyBorder="1" applyAlignment="1">
      <alignment horizontal="center" wrapText="1"/>
    </xf>
    <xf numFmtId="0" fontId="17" fillId="0" borderId="62" xfId="2" applyFont="1" applyFill="1" applyBorder="1" applyAlignment="1">
      <alignment horizontal="center" wrapText="1"/>
    </xf>
    <xf numFmtId="0" fontId="25" fillId="0" borderId="76" xfId="0" applyFont="1" applyBorder="1" applyAlignment="1">
      <alignment horizontal="center" wrapText="1"/>
    </xf>
    <xf numFmtId="0" fontId="25" fillId="0" borderId="31" xfId="0" applyFont="1" applyBorder="1" applyAlignment="1">
      <alignment horizontal="center" wrapText="1"/>
    </xf>
    <xf numFmtId="0" fontId="25" fillId="0" borderId="77" xfId="0" applyFont="1" applyBorder="1" applyAlignment="1">
      <alignment horizontal="center" wrapText="1"/>
    </xf>
    <xf numFmtId="0" fontId="23" fillId="0" borderId="67" xfId="0" applyFont="1" applyBorder="1" applyAlignment="1">
      <alignment horizontal="left" vertical="top" wrapText="1"/>
    </xf>
    <xf numFmtId="0" fontId="23" fillId="0" borderId="69" xfId="0" applyFont="1" applyBorder="1" applyAlignment="1">
      <alignment horizontal="left" vertical="top" wrapText="1"/>
    </xf>
    <xf numFmtId="0" fontId="23" fillId="0" borderId="71" xfId="0" applyFont="1" applyBorder="1" applyAlignment="1">
      <alignment horizontal="left" vertical="top" wrapText="1"/>
    </xf>
    <xf numFmtId="0" fontId="22" fillId="0" borderId="57" xfId="0" applyFont="1" applyBorder="1" applyAlignment="1">
      <alignment horizontal="left" wrapText="1"/>
    </xf>
    <xf numFmtId="0" fontId="22" fillId="0" borderId="58" xfId="0" applyFont="1" applyBorder="1" applyAlignment="1">
      <alignment horizontal="left" wrapText="1"/>
    </xf>
    <xf numFmtId="0" fontId="22" fillId="0" borderId="72" xfId="0" applyFont="1" applyBorder="1" applyAlignment="1">
      <alignment horizontal="left" wrapText="1"/>
    </xf>
    <xf numFmtId="0" fontId="22" fillId="0" borderId="68" xfId="0" applyFont="1" applyBorder="1" applyAlignment="1">
      <alignment horizontal="left" wrapText="1"/>
    </xf>
    <xf numFmtId="0" fontId="22" fillId="0" borderId="70" xfId="0" applyFont="1" applyBorder="1" applyAlignment="1">
      <alignment horizontal="left" wrapText="1"/>
    </xf>
    <xf numFmtId="0" fontId="22" fillId="0" borderId="73" xfId="0" applyFont="1" applyBorder="1" applyAlignment="1">
      <alignment horizontal="left" wrapText="1"/>
    </xf>
    <xf numFmtId="0" fontId="0" fillId="0" borderId="32" xfId="0" applyBorder="1" applyAlignment="1">
      <alignment horizontal="center" wrapText="1"/>
    </xf>
    <xf numFmtId="0" fontId="0" fillId="0" borderId="31" xfId="0" applyBorder="1" applyAlignment="1">
      <alignment horizontal="center" wrapText="1"/>
    </xf>
    <xf numFmtId="0" fontId="0" fillId="0" borderId="33" xfId="0" applyBorder="1" applyAlignment="1">
      <alignment horizontal="center" wrapText="1"/>
    </xf>
    <xf numFmtId="0" fontId="0" fillId="0" borderId="34" xfId="0" applyBorder="1" applyAlignment="1">
      <alignment horizontal="center" wrapText="1"/>
    </xf>
    <xf numFmtId="0" fontId="0" fillId="0" borderId="35" xfId="0" applyBorder="1" applyAlignment="1">
      <alignment horizontal="center" wrapText="1"/>
    </xf>
    <xf numFmtId="0" fontId="0" fillId="0" borderId="36" xfId="0" applyBorder="1" applyAlignment="1">
      <alignment horizontal="center" wrapText="1"/>
    </xf>
    <xf numFmtId="0" fontId="2" fillId="0" borderId="41" xfId="0" applyFont="1" applyBorder="1" applyAlignment="1">
      <alignment horizontal="center"/>
    </xf>
    <xf numFmtId="0" fontId="2" fillId="0" borderId="0" xfId="0" applyFont="1" applyBorder="1" applyAlignment="1">
      <alignment horizontal="center"/>
    </xf>
    <xf numFmtId="0" fontId="2" fillId="0" borderId="30" xfId="0" applyFont="1" applyBorder="1" applyAlignment="1">
      <alignment horizontal="center"/>
    </xf>
    <xf numFmtId="0" fontId="7" fillId="9" borderId="41" xfId="0" applyFont="1" applyFill="1" applyBorder="1" applyAlignment="1">
      <alignment horizontal="left"/>
    </xf>
    <xf numFmtId="0" fontId="7" fillId="9" borderId="0" xfId="0" applyFont="1" applyFill="1" applyBorder="1" applyAlignment="1">
      <alignment horizontal="left"/>
    </xf>
    <xf numFmtId="0" fontId="7" fillId="9" borderId="30" xfId="0" applyFont="1" applyFill="1" applyBorder="1" applyAlignment="1">
      <alignment horizontal="left"/>
    </xf>
    <xf numFmtId="0" fontId="2" fillId="0" borderId="55" xfId="0" applyFont="1" applyBorder="1" applyAlignment="1">
      <alignment horizontal="center" wrapText="1"/>
    </xf>
    <xf numFmtId="0" fontId="2" fillId="0" borderId="56" xfId="0" applyFont="1" applyBorder="1" applyAlignment="1">
      <alignment horizontal="center" wrapText="1"/>
    </xf>
    <xf numFmtId="0" fontId="2" fillId="0" borderId="55" xfId="0" applyFont="1" applyBorder="1" applyAlignment="1">
      <alignment horizontal="center" vertical="center"/>
    </xf>
    <xf numFmtId="0" fontId="2" fillId="0" borderId="17" xfId="0" applyFont="1" applyBorder="1" applyAlignment="1">
      <alignment horizontal="center" vertical="center"/>
    </xf>
    <xf numFmtId="0" fontId="2" fillId="0" borderId="56" xfId="0" applyFont="1" applyBorder="1" applyAlignment="1">
      <alignment horizontal="center" vertical="center"/>
    </xf>
    <xf numFmtId="0" fontId="14" fillId="2" borderId="44" xfId="0" applyFont="1" applyFill="1" applyBorder="1" applyAlignment="1">
      <alignment horizontal="center"/>
    </xf>
    <xf numFmtId="0" fontId="14" fillId="2" borderId="31" xfId="0" applyFont="1" applyFill="1" applyBorder="1" applyAlignment="1">
      <alignment horizontal="center"/>
    </xf>
    <xf numFmtId="0" fontId="14" fillId="2" borderId="43" xfId="0" applyFont="1" applyFill="1" applyBorder="1" applyAlignment="1">
      <alignment horizontal="center"/>
    </xf>
    <xf numFmtId="0" fontId="14" fillId="2" borderId="41" xfId="0" applyFont="1" applyFill="1" applyBorder="1" applyAlignment="1">
      <alignment horizontal="center"/>
    </xf>
    <xf numFmtId="0" fontId="14" fillId="2" borderId="0" xfId="0" applyFont="1" applyFill="1" applyBorder="1" applyAlignment="1">
      <alignment horizontal="center"/>
    </xf>
    <xf numFmtId="0" fontId="14" fillId="2" borderId="30" xfId="0" applyFont="1" applyFill="1" applyBorder="1" applyAlignment="1">
      <alignment horizontal="center"/>
    </xf>
    <xf numFmtId="0" fontId="2" fillId="0" borderId="32" xfId="0" applyFont="1" applyBorder="1" applyAlignment="1">
      <alignment horizontal="right" wrapText="1"/>
    </xf>
    <xf numFmtId="0" fontId="2" fillId="0" borderId="31" xfId="0" applyFont="1" applyBorder="1" applyAlignment="1">
      <alignment horizontal="right" wrapText="1"/>
    </xf>
    <xf numFmtId="0" fontId="2" fillId="0" borderId="43" xfId="0" applyFont="1" applyBorder="1" applyAlignment="1">
      <alignment horizontal="right" wrapText="1"/>
    </xf>
    <xf numFmtId="0" fontId="0" fillId="0" borderId="55" xfId="0" applyBorder="1" applyAlignment="1">
      <alignment horizontal="center"/>
    </xf>
    <xf numFmtId="0" fontId="0" fillId="0" borderId="56" xfId="0" applyBorder="1" applyAlignment="1">
      <alignment horizontal="center"/>
    </xf>
    <xf numFmtId="0" fontId="0" fillId="0" borderId="57" xfId="0" applyBorder="1" applyAlignment="1">
      <alignment horizontal="center" textRotation="90"/>
    </xf>
    <xf numFmtId="0" fontId="0" fillId="0" borderId="8" xfId="0" applyBorder="1" applyAlignment="1">
      <alignment horizontal="center" textRotation="90"/>
    </xf>
    <xf numFmtId="0" fontId="0" fillId="0" borderId="57" xfId="0" applyBorder="1" applyAlignment="1">
      <alignment horizontal="center" vertical="center" textRotation="90"/>
    </xf>
    <xf numFmtId="0" fontId="0" fillId="0" borderId="58" xfId="0" applyBorder="1" applyAlignment="1">
      <alignment horizontal="center" vertical="center" textRotation="90"/>
    </xf>
    <xf numFmtId="0" fontId="0" fillId="0" borderId="8" xfId="0" applyBorder="1" applyAlignment="1">
      <alignment horizontal="center" vertical="center" textRotation="90"/>
    </xf>
    <xf numFmtId="0" fontId="0" fillId="0" borderId="37" xfId="0" applyBorder="1" applyAlignment="1">
      <alignment horizontal="center"/>
    </xf>
    <xf numFmtId="0" fontId="0" fillId="0" borderId="30" xfId="0" applyBorder="1" applyAlignment="1">
      <alignment horizontal="center"/>
    </xf>
    <xf numFmtId="0" fontId="0" fillId="0" borderId="40" xfId="0" applyBorder="1" applyAlignment="1">
      <alignment horizontal="center"/>
    </xf>
    <xf numFmtId="0" fontId="0" fillId="0" borderId="38" xfId="0" applyBorder="1" applyAlignment="1">
      <alignment horizontal="center"/>
    </xf>
    <xf numFmtId="0" fontId="0" fillId="0" borderId="0" xfId="0" applyAlignment="1">
      <alignment horizontal="center" wrapText="1"/>
    </xf>
    <xf numFmtId="0" fontId="2" fillId="0" borderId="0" xfId="0" applyFont="1" applyAlignment="1">
      <alignment horizontal="center"/>
    </xf>
    <xf numFmtId="0" fontId="0" fillId="0" borderId="0" xfId="0" applyAlignment="1">
      <alignment horizont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30" xfId="0" applyBorder="1" applyAlignment="1">
      <alignment horizontal="center" vertical="center" textRotation="90"/>
    </xf>
    <xf numFmtId="0" fontId="0" fillId="0" borderId="30" xfId="0" applyBorder="1" applyAlignment="1">
      <alignment horizontal="center" textRotation="90"/>
    </xf>
    <xf numFmtId="0" fontId="2" fillId="0" borderId="22" xfId="0" applyFont="1" applyBorder="1" applyAlignment="1">
      <alignment horizontal="center"/>
    </xf>
    <xf numFmtId="0" fontId="2" fillId="0" borderId="23" xfId="0" applyFont="1" applyBorder="1" applyAlignment="1">
      <alignment horizontal="center"/>
    </xf>
    <xf numFmtId="0" fontId="2" fillId="0" borderId="20" xfId="0" applyFont="1" applyBorder="1" applyAlignment="1">
      <alignment horizontal="center" wrapText="1"/>
    </xf>
    <xf numFmtId="0" fontId="2" fillId="0" borderId="16" xfId="0" applyFont="1" applyBorder="1" applyAlignment="1">
      <alignment horizontal="center" wrapText="1"/>
    </xf>
    <xf numFmtId="0" fontId="2" fillId="0" borderId="16" xfId="0" applyFont="1" applyBorder="1" applyAlignment="1">
      <alignment horizontal="center" vertical="center"/>
    </xf>
    <xf numFmtId="0" fontId="2" fillId="0" borderId="21" xfId="0" applyFont="1" applyBorder="1" applyAlignment="1">
      <alignment horizontal="center" vertical="center"/>
    </xf>
  </cellXfs>
  <cellStyles count="4">
    <cellStyle name="Currency" xfId="1" builtinId="4"/>
    <cellStyle name="Heading 1" xfId="3" builtinId="16"/>
    <cellStyle name="Normal" xfId="0" builtinId="0"/>
    <cellStyle name="Title" xfId="2" builtinId="15"/>
  </cellStyles>
  <dxfs count="0"/>
  <tableStyles count="0" defaultTableStyle="TableStyleMedium2" defaultPivotStyle="PivotStyleLight16"/>
  <colors>
    <mruColors>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530019</xdr:colOff>
      <xdr:row>0</xdr:row>
      <xdr:rowOff>30724</xdr:rowOff>
    </xdr:from>
    <xdr:to>
      <xdr:col>6</xdr:col>
      <xdr:colOff>331019</xdr:colOff>
      <xdr:row>5</xdr:row>
      <xdr:rowOff>1770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1669" y="27549"/>
          <a:ext cx="2922025" cy="9140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6</xdr:row>
          <xdr:rowOff>251460</xdr:rowOff>
        </xdr:from>
        <xdr:to>
          <xdr:col>4</xdr:col>
          <xdr:colOff>68580</xdr:colOff>
          <xdr:row>6</xdr:row>
          <xdr:rowOff>449580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251460</xdr:rowOff>
        </xdr:from>
        <xdr:to>
          <xdr:col>4</xdr:col>
          <xdr:colOff>68580</xdr:colOff>
          <xdr:row>7</xdr:row>
          <xdr:rowOff>449580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251460</xdr:rowOff>
        </xdr:from>
        <xdr:to>
          <xdr:col>4</xdr:col>
          <xdr:colOff>68580</xdr:colOff>
          <xdr:row>8</xdr:row>
          <xdr:rowOff>449580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251460</xdr:rowOff>
        </xdr:from>
        <xdr:to>
          <xdr:col>4</xdr:col>
          <xdr:colOff>68580</xdr:colOff>
          <xdr:row>9</xdr:row>
          <xdr:rowOff>449580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251460</xdr:rowOff>
        </xdr:from>
        <xdr:to>
          <xdr:col>4</xdr:col>
          <xdr:colOff>68580</xdr:colOff>
          <xdr:row>10</xdr:row>
          <xdr:rowOff>449580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251460</xdr:rowOff>
        </xdr:from>
        <xdr:to>
          <xdr:col>4</xdr:col>
          <xdr:colOff>68580</xdr:colOff>
          <xdr:row>11</xdr:row>
          <xdr:rowOff>449580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251460</xdr:rowOff>
        </xdr:from>
        <xdr:to>
          <xdr:col>4</xdr:col>
          <xdr:colOff>68580</xdr:colOff>
          <xdr:row>12</xdr:row>
          <xdr:rowOff>449580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251460</xdr:rowOff>
        </xdr:from>
        <xdr:to>
          <xdr:col>4</xdr:col>
          <xdr:colOff>68580</xdr:colOff>
          <xdr:row>13</xdr:row>
          <xdr:rowOff>449580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251460</xdr:rowOff>
        </xdr:from>
        <xdr:to>
          <xdr:col>5</xdr:col>
          <xdr:colOff>297180</xdr:colOff>
          <xdr:row>6</xdr:row>
          <xdr:rowOff>449580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251460</xdr:rowOff>
        </xdr:from>
        <xdr:to>
          <xdr:col>5</xdr:col>
          <xdr:colOff>297180</xdr:colOff>
          <xdr:row>7</xdr:row>
          <xdr:rowOff>449580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5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251460</xdr:rowOff>
        </xdr:from>
        <xdr:to>
          <xdr:col>5</xdr:col>
          <xdr:colOff>297180</xdr:colOff>
          <xdr:row>8</xdr:row>
          <xdr:rowOff>449580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5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251460</xdr:rowOff>
        </xdr:from>
        <xdr:to>
          <xdr:col>5</xdr:col>
          <xdr:colOff>297180</xdr:colOff>
          <xdr:row>9</xdr:row>
          <xdr:rowOff>449580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251460</xdr:rowOff>
        </xdr:from>
        <xdr:to>
          <xdr:col>5</xdr:col>
          <xdr:colOff>297180</xdr:colOff>
          <xdr:row>10</xdr:row>
          <xdr:rowOff>449580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5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251460</xdr:rowOff>
        </xdr:from>
        <xdr:to>
          <xdr:col>5</xdr:col>
          <xdr:colOff>297180</xdr:colOff>
          <xdr:row>11</xdr:row>
          <xdr:rowOff>449580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5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251460</xdr:rowOff>
        </xdr:from>
        <xdr:to>
          <xdr:col>5</xdr:col>
          <xdr:colOff>297180</xdr:colOff>
          <xdr:row>12</xdr:row>
          <xdr:rowOff>449580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5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251460</xdr:rowOff>
        </xdr:from>
        <xdr:to>
          <xdr:col>5</xdr:col>
          <xdr:colOff>297180</xdr:colOff>
          <xdr:row>13</xdr:row>
          <xdr:rowOff>449580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5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251460</xdr:rowOff>
        </xdr:from>
        <xdr:to>
          <xdr:col>7</xdr:col>
          <xdr:colOff>297180</xdr:colOff>
          <xdr:row>6</xdr:row>
          <xdr:rowOff>449580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251460</xdr:rowOff>
        </xdr:from>
        <xdr:to>
          <xdr:col>7</xdr:col>
          <xdr:colOff>297180</xdr:colOff>
          <xdr:row>7</xdr:row>
          <xdr:rowOff>449580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5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251460</xdr:rowOff>
        </xdr:from>
        <xdr:to>
          <xdr:col>7</xdr:col>
          <xdr:colOff>297180</xdr:colOff>
          <xdr:row>8</xdr:row>
          <xdr:rowOff>449580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5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251460</xdr:rowOff>
        </xdr:from>
        <xdr:to>
          <xdr:col>7</xdr:col>
          <xdr:colOff>297180</xdr:colOff>
          <xdr:row>9</xdr:row>
          <xdr:rowOff>449580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5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251460</xdr:rowOff>
        </xdr:from>
        <xdr:to>
          <xdr:col>7</xdr:col>
          <xdr:colOff>297180</xdr:colOff>
          <xdr:row>10</xdr:row>
          <xdr:rowOff>449580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5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251460</xdr:rowOff>
        </xdr:from>
        <xdr:to>
          <xdr:col>7</xdr:col>
          <xdr:colOff>297180</xdr:colOff>
          <xdr:row>11</xdr:row>
          <xdr:rowOff>449580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5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251460</xdr:rowOff>
        </xdr:from>
        <xdr:to>
          <xdr:col>7</xdr:col>
          <xdr:colOff>297180</xdr:colOff>
          <xdr:row>12</xdr:row>
          <xdr:rowOff>449580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5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251460</xdr:rowOff>
        </xdr:from>
        <xdr:to>
          <xdr:col>7</xdr:col>
          <xdr:colOff>297180</xdr:colOff>
          <xdr:row>13</xdr:row>
          <xdr:rowOff>449580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5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251460</xdr:rowOff>
        </xdr:from>
        <xdr:to>
          <xdr:col>9</xdr:col>
          <xdr:colOff>297180</xdr:colOff>
          <xdr:row>6</xdr:row>
          <xdr:rowOff>449580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5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251460</xdr:rowOff>
        </xdr:from>
        <xdr:to>
          <xdr:col>9</xdr:col>
          <xdr:colOff>297180</xdr:colOff>
          <xdr:row>7</xdr:row>
          <xdr:rowOff>449580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5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251460</xdr:rowOff>
        </xdr:from>
        <xdr:to>
          <xdr:col>9</xdr:col>
          <xdr:colOff>297180</xdr:colOff>
          <xdr:row>8</xdr:row>
          <xdr:rowOff>449580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5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251460</xdr:rowOff>
        </xdr:from>
        <xdr:to>
          <xdr:col>9</xdr:col>
          <xdr:colOff>297180</xdr:colOff>
          <xdr:row>9</xdr:row>
          <xdr:rowOff>449580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5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251460</xdr:rowOff>
        </xdr:from>
        <xdr:to>
          <xdr:col>9</xdr:col>
          <xdr:colOff>297180</xdr:colOff>
          <xdr:row>10</xdr:row>
          <xdr:rowOff>449580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5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251460</xdr:rowOff>
        </xdr:from>
        <xdr:to>
          <xdr:col>9</xdr:col>
          <xdr:colOff>297180</xdr:colOff>
          <xdr:row>11</xdr:row>
          <xdr:rowOff>449580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5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251460</xdr:rowOff>
        </xdr:from>
        <xdr:to>
          <xdr:col>9</xdr:col>
          <xdr:colOff>297180</xdr:colOff>
          <xdr:row>12</xdr:row>
          <xdr:rowOff>449580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5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251460</xdr:rowOff>
        </xdr:from>
        <xdr:to>
          <xdr:col>9</xdr:col>
          <xdr:colOff>297180</xdr:colOff>
          <xdr:row>13</xdr:row>
          <xdr:rowOff>449580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5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xdr:row>
          <xdr:rowOff>251460</xdr:rowOff>
        </xdr:from>
        <xdr:to>
          <xdr:col>11</xdr:col>
          <xdr:colOff>297180</xdr:colOff>
          <xdr:row>6</xdr:row>
          <xdr:rowOff>449580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5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251460</xdr:rowOff>
        </xdr:from>
        <xdr:to>
          <xdr:col>11</xdr:col>
          <xdr:colOff>297180</xdr:colOff>
          <xdr:row>7</xdr:row>
          <xdr:rowOff>449580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5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xdr:row>
          <xdr:rowOff>251460</xdr:rowOff>
        </xdr:from>
        <xdr:to>
          <xdr:col>11</xdr:col>
          <xdr:colOff>297180</xdr:colOff>
          <xdr:row>8</xdr:row>
          <xdr:rowOff>449580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5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xdr:row>
          <xdr:rowOff>251460</xdr:rowOff>
        </xdr:from>
        <xdr:to>
          <xdr:col>11</xdr:col>
          <xdr:colOff>297180</xdr:colOff>
          <xdr:row>9</xdr:row>
          <xdr:rowOff>449580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5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251460</xdr:rowOff>
        </xdr:from>
        <xdr:to>
          <xdr:col>11</xdr:col>
          <xdr:colOff>297180</xdr:colOff>
          <xdr:row>10</xdr:row>
          <xdr:rowOff>449580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5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251460</xdr:rowOff>
        </xdr:from>
        <xdr:to>
          <xdr:col>11</xdr:col>
          <xdr:colOff>297180</xdr:colOff>
          <xdr:row>11</xdr:row>
          <xdr:rowOff>449580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5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251460</xdr:rowOff>
        </xdr:from>
        <xdr:to>
          <xdr:col>11</xdr:col>
          <xdr:colOff>297180</xdr:colOff>
          <xdr:row>12</xdr:row>
          <xdr:rowOff>449580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5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251460</xdr:rowOff>
        </xdr:from>
        <xdr:to>
          <xdr:col>11</xdr:col>
          <xdr:colOff>297180</xdr:colOff>
          <xdr:row>13</xdr:row>
          <xdr:rowOff>449580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5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251460</xdr:rowOff>
        </xdr:from>
        <xdr:to>
          <xdr:col>13</xdr:col>
          <xdr:colOff>297180</xdr:colOff>
          <xdr:row>6</xdr:row>
          <xdr:rowOff>449580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5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xdr:row>
          <xdr:rowOff>251460</xdr:rowOff>
        </xdr:from>
        <xdr:to>
          <xdr:col>13</xdr:col>
          <xdr:colOff>297180</xdr:colOff>
          <xdr:row>7</xdr:row>
          <xdr:rowOff>449580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5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251460</xdr:rowOff>
        </xdr:from>
        <xdr:to>
          <xdr:col>13</xdr:col>
          <xdr:colOff>297180</xdr:colOff>
          <xdr:row>8</xdr:row>
          <xdr:rowOff>449580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5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251460</xdr:rowOff>
        </xdr:from>
        <xdr:to>
          <xdr:col>13</xdr:col>
          <xdr:colOff>297180</xdr:colOff>
          <xdr:row>9</xdr:row>
          <xdr:rowOff>449580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5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251460</xdr:rowOff>
        </xdr:from>
        <xdr:to>
          <xdr:col>13</xdr:col>
          <xdr:colOff>297180</xdr:colOff>
          <xdr:row>10</xdr:row>
          <xdr:rowOff>449580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5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251460</xdr:rowOff>
        </xdr:from>
        <xdr:to>
          <xdr:col>13</xdr:col>
          <xdr:colOff>297180</xdr:colOff>
          <xdr:row>11</xdr:row>
          <xdr:rowOff>449580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5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xdr:row>
          <xdr:rowOff>251460</xdr:rowOff>
        </xdr:from>
        <xdr:to>
          <xdr:col>13</xdr:col>
          <xdr:colOff>297180</xdr:colOff>
          <xdr:row>12</xdr:row>
          <xdr:rowOff>449580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5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251460</xdr:rowOff>
        </xdr:from>
        <xdr:to>
          <xdr:col>13</xdr:col>
          <xdr:colOff>297180</xdr:colOff>
          <xdr:row>13</xdr:row>
          <xdr:rowOff>449580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5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xdr:row>
          <xdr:rowOff>251460</xdr:rowOff>
        </xdr:from>
        <xdr:to>
          <xdr:col>15</xdr:col>
          <xdr:colOff>297180</xdr:colOff>
          <xdr:row>6</xdr:row>
          <xdr:rowOff>449580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5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xdr:row>
          <xdr:rowOff>251460</xdr:rowOff>
        </xdr:from>
        <xdr:to>
          <xdr:col>15</xdr:col>
          <xdr:colOff>297180</xdr:colOff>
          <xdr:row>7</xdr:row>
          <xdr:rowOff>449580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5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251460</xdr:rowOff>
        </xdr:from>
        <xdr:to>
          <xdr:col>15</xdr:col>
          <xdr:colOff>297180</xdr:colOff>
          <xdr:row>8</xdr:row>
          <xdr:rowOff>449580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5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xdr:row>
          <xdr:rowOff>251460</xdr:rowOff>
        </xdr:from>
        <xdr:to>
          <xdr:col>15</xdr:col>
          <xdr:colOff>297180</xdr:colOff>
          <xdr:row>9</xdr:row>
          <xdr:rowOff>449580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5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xdr:row>
          <xdr:rowOff>251460</xdr:rowOff>
        </xdr:from>
        <xdr:to>
          <xdr:col>15</xdr:col>
          <xdr:colOff>297180</xdr:colOff>
          <xdr:row>10</xdr:row>
          <xdr:rowOff>449580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5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251460</xdr:rowOff>
        </xdr:from>
        <xdr:to>
          <xdr:col>15</xdr:col>
          <xdr:colOff>297180</xdr:colOff>
          <xdr:row>11</xdr:row>
          <xdr:rowOff>449580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5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xdr:row>
          <xdr:rowOff>251460</xdr:rowOff>
        </xdr:from>
        <xdr:to>
          <xdr:col>15</xdr:col>
          <xdr:colOff>297180</xdr:colOff>
          <xdr:row>12</xdr:row>
          <xdr:rowOff>449580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5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xdr:row>
          <xdr:rowOff>251460</xdr:rowOff>
        </xdr:from>
        <xdr:to>
          <xdr:col>15</xdr:col>
          <xdr:colOff>297180</xdr:colOff>
          <xdr:row>13</xdr:row>
          <xdr:rowOff>449580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5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251460</xdr:rowOff>
        </xdr:from>
        <xdr:to>
          <xdr:col>17</xdr:col>
          <xdr:colOff>297180</xdr:colOff>
          <xdr:row>6</xdr:row>
          <xdr:rowOff>449580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5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xdr:row>
          <xdr:rowOff>251460</xdr:rowOff>
        </xdr:from>
        <xdr:to>
          <xdr:col>17</xdr:col>
          <xdr:colOff>297180</xdr:colOff>
          <xdr:row>7</xdr:row>
          <xdr:rowOff>449580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5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251460</xdr:rowOff>
        </xdr:from>
        <xdr:to>
          <xdr:col>17</xdr:col>
          <xdr:colOff>297180</xdr:colOff>
          <xdr:row>8</xdr:row>
          <xdr:rowOff>449580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5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251460</xdr:rowOff>
        </xdr:from>
        <xdr:to>
          <xdr:col>17</xdr:col>
          <xdr:colOff>297180</xdr:colOff>
          <xdr:row>9</xdr:row>
          <xdr:rowOff>449580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5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251460</xdr:rowOff>
        </xdr:from>
        <xdr:to>
          <xdr:col>17</xdr:col>
          <xdr:colOff>297180</xdr:colOff>
          <xdr:row>10</xdr:row>
          <xdr:rowOff>449580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5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251460</xdr:rowOff>
        </xdr:from>
        <xdr:to>
          <xdr:col>17</xdr:col>
          <xdr:colOff>297180</xdr:colOff>
          <xdr:row>11</xdr:row>
          <xdr:rowOff>449580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5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xdr:row>
          <xdr:rowOff>251460</xdr:rowOff>
        </xdr:from>
        <xdr:to>
          <xdr:col>17</xdr:col>
          <xdr:colOff>297180</xdr:colOff>
          <xdr:row>12</xdr:row>
          <xdr:rowOff>449580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5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251460</xdr:rowOff>
        </xdr:from>
        <xdr:to>
          <xdr:col>17</xdr:col>
          <xdr:colOff>297180</xdr:colOff>
          <xdr:row>13</xdr:row>
          <xdr:rowOff>449580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5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xdr:row>
          <xdr:rowOff>251460</xdr:rowOff>
        </xdr:from>
        <xdr:to>
          <xdr:col>19</xdr:col>
          <xdr:colOff>297180</xdr:colOff>
          <xdr:row>6</xdr:row>
          <xdr:rowOff>449580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5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xdr:row>
          <xdr:rowOff>251460</xdr:rowOff>
        </xdr:from>
        <xdr:to>
          <xdr:col>19</xdr:col>
          <xdr:colOff>297180</xdr:colOff>
          <xdr:row>7</xdr:row>
          <xdr:rowOff>449580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5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xdr:row>
          <xdr:rowOff>251460</xdr:rowOff>
        </xdr:from>
        <xdr:to>
          <xdr:col>19</xdr:col>
          <xdr:colOff>297180</xdr:colOff>
          <xdr:row>8</xdr:row>
          <xdr:rowOff>449580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5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xdr:row>
          <xdr:rowOff>251460</xdr:rowOff>
        </xdr:from>
        <xdr:to>
          <xdr:col>19</xdr:col>
          <xdr:colOff>297180</xdr:colOff>
          <xdr:row>9</xdr:row>
          <xdr:rowOff>449580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5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xdr:row>
          <xdr:rowOff>251460</xdr:rowOff>
        </xdr:from>
        <xdr:to>
          <xdr:col>19</xdr:col>
          <xdr:colOff>297180</xdr:colOff>
          <xdr:row>10</xdr:row>
          <xdr:rowOff>449580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5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251460</xdr:rowOff>
        </xdr:from>
        <xdr:to>
          <xdr:col>19</xdr:col>
          <xdr:colOff>297180</xdr:colOff>
          <xdr:row>11</xdr:row>
          <xdr:rowOff>449580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5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xdr:row>
          <xdr:rowOff>251460</xdr:rowOff>
        </xdr:from>
        <xdr:to>
          <xdr:col>19</xdr:col>
          <xdr:colOff>297180</xdr:colOff>
          <xdr:row>12</xdr:row>
          <xdr:rowOff>449580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5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251460</xdr:rowOff>
        </xdr:from>
        <xdr:to>
          <xdr:col>19</xdr:col>
          <xdr:colOff>297180</xdr:colOff>
          <xdr:row>13</xdr:row>
          <xdr:rowOff>449580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5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xdr:row>
          <xdr:rowOff>251460</xdr:rowOff>
        </xdr:from>
        <xdr:to>
          <xdr:col>21</xdr:col>
          <xdr:colOff>297180</xdr:colOff>
          <xdr:row>6</xdr:row>
          <xdr:rowOff>449580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5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xdr:row>
          <xdr:rowOff>251460</xdr:rowOff>
        </xdr:from>
        <xdr:to>
          <xdr:col>21</xdr:col>
          <xdr:colOff>297180</xdr:colOff>
          <xdr:row>7</xdr:row>
          <xdr:rowOff>449580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5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xdr:row>
          <xdr:rowOff>251460</xdr:rowOff>
        </xdr:from>
        <xdr:to>
          <xdr:col>21</xdr:col>
          <xdr:colOff>297180</xdr:colOff>
          <xdr:row>8</xdr:row>
          <xdr:rowOff>449580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5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xdr:row>
          <xdr:rowOff>251460</xdr:rowOff>
        </xdr:from>
        <xdr:to>
          <xdr:col>21</xdr:col>
          <xdr:colOff>297180</xdr:colOff>
          <xdr:row>9</xdr:row>
          <xdr:rowOff>449580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5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xdr:row>
          <xdr:rowOff>251460</xdr:rowOff>
        </xdr:from>
        <xdr:to>
          <xdr:col>21</xdr:col>
          <xdr:colOff>297180</xdr:colOff>
          <xdr:row>10</xdr:row>
          <xdr:rowOff>449580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5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xdr:row>
          <xdr:rowOff>251460</xdr:rowOff>
        </xdr:from>
        <xdr:to>
          <xdr:col>21</xdr:col>
          <xdr:colOff>297180</xdr:colOff>
          <xdr:row>11</xdr:row>
          <xdr:rowOff>449580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5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xdr:row>
          <xdr:rowOff>251460</xdr:rowOff>
        </xdr:from>
        <xdr:to>
          <xdr:col>21</xdr:col>
          <xdr:colOff>297180</xdr:colOff>
          <xdr:row>12</xdr:row>
          <xdr:rowOff>449580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5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251460</xdr:rowOff>
        </xdr:from>
        <xdr:to>
          <xdr:col>21</xdr:col>
          <xdr:colOff>297180</xdr:colOff>
          <xdr:row>13</xdr:row>
          <xdr:rowOff>449580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5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xdr:row>
          <xdr:rowOff>251460</xdr:rowOff>
        </xdr:from>
        <xdr:to>
          <xdr:col>23</xdr:col>
          <xdr:colOff>297180</xdr:colOff>
          <xdr:row>6</xdr:row>
          <xdr:rowOff>449580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5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251460</xdr:rowOff>
        </xdr:from>
        <xdr:to>
          <xdr:col>23</xdr:col>
          <xdr:colOff>297180</xdr:colOff>
          <xdr:row>7</xdr:row>
          <xdr:rowOff>449580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5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251460</xdr:rowOff>
        </xdr:from>
        <xdr:to>
          <xdr:col>23</xdr:col>
          <xdr:colOff>297180</xdr:colOff>
          <xdr:row>8</xdr:row>
          <xdr:rowOff>449580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5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xdr:row>
          <xdr:rowOff>251460</xdr:rowOff>
        </xdr:from>
        <xdr:to>
          <xdr:col>23</xdr:col>
          <xdr:colOff>297180</xdr:colOff>
          <xdr:row>9</xdr:row>
          <xdr:rowOff>449580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5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10</xdr:row>
          <xdr:rowOff>251460</xdr:rowOff>
        </xdr:from>
        <xdr:to>
          <xdr:col>23</xdr:col>
          <xdr:colOff>297180</xdr:colOff>
          <xdr:row>10</xdr:row>
          <xdr:rowOff>449580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5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xdr:row>
          <xdr:rowOff>251460</xdr:rowOff>
        </xdr:from>
        <xdr:to>
          <xdr:col>23</xdr:col>
          <xdr:colOff>297180</xdr:colOff>
          <xdr:row>11</xdr:row>
          <xdr:rowOff>449580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5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251460</xdr:rowOff>
        </xdr:from>
        <xdr:to>
          <xdr:col>23</xdr:col>
          <xdr:colOff>297180</xdr:colOff>
          <xdr:row>12</xdr:row>
          <xdr:rowOff>449580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5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251460</xdr:rowOff>
        </xdr:from>
        <xdr:to>
          <xdr:col>23</xdr:col>
          <xdr:colOff>297180</xdr:colOff>
          <xdr:row>13</xdr:row>
          <xdr:rowOff>449580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5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xdr:row>
          <xdr:rowOff>251460</xdr:rowOff>
        </xdr:from>
        <xdr:to>
          <xdr:col>25</xdr:col>
          <xdr:colOff>297180</xdr:colOff>
          <xdr:row>6</xdr:row>
          <xdr:rowOff>449580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5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xdr:row>
          <xdr:rowOff>251460</xdr:rowOff>
        </xdr:from>
        <xdr:to>
          <xdr:col>25</xdr:col>
          <xdr:colOff>297180</xdr:colOff>
          <xdr:row>7</xdr:row>
          <xdr:rowOff>449580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5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xdr:row>
          <xdr:rowOff>251460</xdr:rowOff>
        </xdr:from>
        <xdr:to>
          <xdr:col>25</xdr:col>
          <xdr:colOff>297180</xdr:colOff>
          <xdr:row>8</xdr:row>
          <xdr:rowOff>449580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5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251460</xdr:rowOff>
        </xdr:from>
        <xdr:to>
          <xdr:col>25</xdr:col>
          <xdr:colOff>297180</xdr:colOff>
          <xdr:row>9</xdr:row>
          <xdr:rowOff>449580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5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251460</xdr:rowOff>
        </xdr:from>
        <xdr:to>
          <xdr:col>25</xdr:col>
          <xdr:colOff>297180</xdr:colOff>
          <xdr:row>10</xdr:row>
          <xdr:rowOff>449580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5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xdr:row>
          <xdr:rowOff>251460</xdr:rowOff>
        </xdr:from>
        <xdr:to>
          <xdr:col>25</xdr:col>
          <xdr:colOff>297180</xdr:colOff>
          <xdr:row>11</xdr:row>
          <xdr:rowOff>449580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5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12</xdr:row>
          <xdr:rowOff>251460</xdr:rowOff>
        </xdr:from>
        <xdr:to>
          <xdr:col>25</xdr:col>
          <xdr:colOff>297180</xdr:colOff>
          <xdr:row>12</xdr:row>
          <xdr:rowOff>449580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5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13</xdr:row>
          <xdr:rowOff>251460</xdr:rowOff>
        </xdr:from>
        <xdr:to>
          <xdr:col>25</xdr:col>
          <xdr:colOff>297180</xdr:colOff>
          <xdr:row>13</xdr:row>
          <xdr:rowOff>449580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5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xdr:row>
          <xdr:rowOff>251460</xdr:rowOff>
        </xdr:from>
        <xdr:to>
          <xdr:col>27</xdr:col>
          <xdr:colOff>297180</xdr:colOff>
          <xdr:row>6</xdr:row>
          <xdr:rowOff>449580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5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xdr:row>
          <xdr:rowOff>251460</xdr:rowOff>
        </xdr:from>
        <xdr:to>
          <xdr:col>27</xdr:col>
          <xdr:colOff>297180</xdr:colOff>
          <xdr:row>7</xdr:row>
          <xdr:rowOff>449580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5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xdr:row>
          <xdr:rowOff>251460</xdr:rowOff>
        </xdr:from>
        <xdr:to>
          <xdr:col>27</xdr:col>
          <xdr:colOff>297180</xdr:colOff>
          <xdr:row>8</xdr:row>
          <xdr:rowOff>449580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5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xdr:row>
          <xdr:rowOff>251460</xdr:rowOff>
        </xdr:from>
        <xdr:to>
          <xdr:col>27</xdr:col>
          <xdr:colOff>297180</xdr:colOff>
          <xdr:row>9</xdr:row>
          <xdr:rowOff>449580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5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xdr:row>
          <xdr:rowOff>251460</xdr:rowOff>
        </xdr:from>
        <xdr:to>
          <xdr:col>27</xdr:col>
          <xdr:colOff>297180</xdr:colOff>
          <xdr:row>10</xdr:row>
          <xdr:rowOff>449580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5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11</xdr:row>
          <xdr:rowOff>251460</xdr:rowOff>
        </xdr:from>
        <xdr:to>
          <xdr:col>27</xdr:col>
          <xdr:colOff>297180</xdr:colOff>
          <xdr:row>11</xdr:row>
          <xdr:rowOff>449580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5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12</xdr:row>
          <xdr:rowOff>251460</xdr:rowOff>
        </xdr:from>
        <xdr:to>
          <xdr:col>27</xdr:col>
          <xdr:colOff>297180</xdr:colOff>
          <xdr:row>12</xdr:row>
          <xdr:rowOff>449580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5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13</xdr:row>
          <xdr:rowOff>251460</xdr:rowOff>
        </xdr:from>
        <xdr:to>
          <xdr:col>27</xdr:col>
          <xdr:colOff>297180</xdr:colOff>
          <xdr:row>13</xdr:row>
          <xdr:rowOff>449580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5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xdr:row>
          <xdr:rowOff>251460</xdr:rowOff>
        </xdr:from>
        <xdr:to>
          <xdr:col>29</xdr:col>
          <xdr:colOff>297180</xdr:colOff>
          <xdr:row>6</xdr:row>
          <xdr:rowOff>449580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5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xdr:row>
          <xdr:rowOff>251460</xdr:rowOff>
        </xdr:from>
        <xdr:to>
          <xdr:col>29</xdr:col>
          <xdr:colOff>297180</xdr:colOff>
          <xdr:row>7</xdr:row>
          <xdr:rowOff>449580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5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xdr:row>
          <xdr:rowOff>251460</xdr:rowOff>
        </xdr:from>
        <xdr:to>
          <xdr:col>29</xdr:col>
          <xdr:colOff>297180</xdr:colOff>
          <xdr:row>8</xdr:row>
          <xdr:rowOff>449580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5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xdr:row>
          <xdr:rowOff>251460</xdr:rowOff>
        </xdr:from>
        <xdr:to>
          <xdr:col>29</xdr:col>
          <xdr:colOff>297180</xdr:colOff>
          <xdr:row>9</xdr:row>
          <xdr:rowOff>449580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5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10</xdr:row>
          <xdr:rowOff>251460</xdr:rowOff>
        </xdr:from>
        <xdr:to>
          <xdr:col>29</xdr:col>
          <xdr:colOff>297180</xdr:colOff>
          <xdr:row>10</xdr:row>
          <xdr:rowOff>449580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5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xdr:row>
          <xdr:rowOff>251460</xdr:rowOff>
        </xdr:from>
        <xdr:to>
          <xdr:col>29</xdr:col>
          <xdr:colOff>297180</xdr:colOff>
          <xdr:row>11</xdr:row>
          <xdr:rowOff>449580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5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12</xdr:row>
          <xdr:rowOff>251460</xdr:rowOff>
        </xdr:from>
        <xdr:to>
          <xdr:col>29</xdr:col>
          <xdr:colOff>297180</xdr:colOff>
          <xdr:row>12</xdr:row>
          <xdr:rowOff>449580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5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13</xdr:row>
          <xdr:rowOff>251460</xdr:rowOff>
        </xdr:from>
        <xdr:to>
          <xdr:col>29</xdr:col>
          <xdr:colOff>297180</xdr:colOff>
          <xdr:row>13</xdr:row>
          <xdr:rowOff>449580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5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xdr:row>
          <xdr:rowOff>251460</xdr:rowOff>
        </xdr:from>
        <xdr:to>
          <xdr:col>31</xdr:col>
          <xdr:colOff>297180</xdr:colOff>
          <xdr:row>6</xdr:row>
          <xdr:rowOff>449580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5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xdr:row>
          <xdr:rowOff>251460</xdr:rowOff>
        </xdr:from>
        <xdr:to>
          <xdr:col>31</xdr:col>
          <xdr:colOff>297180</xdr:colOff>
          <xdr:row>7</xdr:row>
          <xdr:rowOff>449580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5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8</xdr:row>
          <xdr:rowOff>251460</xdr:rowOff>
        </xdr:from>
        <xdr:to>
          <xdr:col>31</xdr:col>
          <xdr:colOff>297180</xdr:colOff>
          <xdr:row>8</xdr:row>
          <xdr:rowOff>449580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5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xdr:row>
          <xdr:rowOff>251460</xdr:rowOff>
        </xdr:from>
        <xdr:to>
          <xdr:col>31</xdr:col>
          <xdr:colOff>297180</xdr:colOff>
          <xdr:row>9</xdr:row>
          <xdr:rowOff>449580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5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10</xdr:row>
          <xdr:rowOff>251460</xdr:rowOff>
        </xdr:from>
        <xdr:to>
          <xdr:col>31</xdr:col>
          <xdr:colOff>297180</xdr:colOff>
          <xdr:row>10</xdr:row>
          <xdr:rowOff>449580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5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11</xdr:row>
          <xdr:rowOff>251460</xdr:rowOff>
        </xdr:from>
        <xdr:to>
          <xdr:col>31</xdr:col>
          <xdr:colOff>297180</xdr:colOff>
          <xdr:row>11</xdr:row>
          <xdr:rowOff>449580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5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12</xdr:row>
          <xdr:rowOff>251460</xdr:rowOff>
        </xdr:from>
        <xdr:to>
          <xdr:col>31</xdr:col>
          <xdr:colOff>297180</xdr:colOff>
          <xdr:row>12</xdr:row>
          <xdr:rowOff>449580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5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13</xdr:row>
          <xdr:rowOff>251460</xdr:rowOff>
        </xdr:from>
        <xdr:to>
          <xdr:col>31</xdr:col>
          <xdr:colOff>297180</xdr:colOff>
          <xdr:row>13</xdr:row>
          <xdr:rowOff>449580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5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6</xdr:row>
          <xdr:rowOff>251460</xdr:rowOff>
        </xdr:from>
        <xdr:to>
          <xdr:col>33</xdr:col>
          <xdr:colOff>297180</xdr:colOff>
          <xdr:row>6</xdr:row>
          <xdr:rowOff>449580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5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7</xdr:row>
          <xdr:rowOff>251460</xdr:rowOff>
        </xdr:from>
        <xdr:to>
          <xdr:col>33</xdr:col>
          <xdr:colOff>297180</xdr:colOff>
          <xdr:row>7</xdr:row>
          <xdr:rowOff>449580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5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8</xdr:row>
          <xdr:rowOff>251460</xdr:rowOff>
        </xdr:from>
        <xdr:to>
          <xdr:col>33</xdr:col>
          <xdr:colOff>297180</xdr:colOff>
          <xdr:row>8</xdr:row>
          <xdr:rowOff>449580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5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251460</xdr:rowOff>
        </xdr:from>
        <xdr:to>
          <xdr:col>33</xdr:col>
          <xdr:colOff>297180</xdr:colOff>
          <xdr:row>9</xdr:row>
          <xdr:rowOff>449580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5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xdr:row>
          <xdr:rowOff>251460</xdr:rowOff>
        </xdr:from>
        <xdr:to>
          <xdr:col>33</xdr:col>
          <xdr:colOff>297180</xdr:colOff>
          <xdr:row>10</xdr:row>
          <xdr:rowOff>449580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5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251460</xdr:rowOff>
        </xdr:from>
        <xdr:to>
          <xdr:col>33</xdr:col>
          <xdr:colOff>297180</xdr:colOff>
          <xdr:row>11</xdr:row>
          <xdr:rowOff>449580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5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12</xdr:row>
          <xdr:rowOff>251460</xdr:rowOff>
        </xdr:from>
        <xdr:to>
          <xdr:col>33</xdr:col>
          <xdr:colOff>297180</xdr:colOff>
          <xdr:row>12</xdr:row>
          <xdr:rowOff>449580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5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13</xdr:row>
          <xdr:rowOff>251460</xdr:rowOff>
        </xdr:from>
        <xdr:to>
          <xdr:col>33</xdr:col>
          <xdr:colOff>297180</xdr:colOff>
          <xdr:row>13</xdr:row>
          <xdr:rowOff>449580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5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xdr:row>
          <xdr:rowOff>251460</xdr:rowOff>
        </xdr:from>
        <xdr:to>
          <xdr:col>35</xdr:col>
          <xdr:colOff>297180</xdr:colOff>
          <xdr:row>6</xdr:row>
          <xdr:rowOff>449580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5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7</xdr:row>
          <xdr:rowOff>251460</xdr:rowOff>
        </xdr:from>
        <xdr:to>
          <xdr:col>35</xdr:col>
          <xdr:colOff>297180</xdr:colOff>
          <xdr:row>7</xdr:row>
          <xdr:rowOff>449580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5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8</xdr:row>
          <xdr:rowOff>251460</xdr:rowOff>
        </xdr:from>
        <xdr:to>
          <xdr:col>35</xdr:col>
          <xdr:colOff>297180</xdr:colOff>
          <xdr:row>8</xdr:row>
          <xdr:rowOff>449580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5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9</xdr:row>
          <xdr:rowOff>251460</xdr:rowOff>
        </xdr:from>
        <xdr:to>
          <xdr:col>35</xdr:col>
          <xdr:colOff>297180</xdr:colOff>
          <xdr:row>9</xdr:row>
          <xdr:rowOff>449580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5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10</xdr:row>
          <xdr:rowOff>251460</xdr:rowOff>
        </xdr:from>
        <xdr:to>
          <xdr:col>35</xdr:col>
          <xdr:colOff>297180</xdr:colOff>
          <xdr:row>10</xdr:row>
          <xdr:rowOff>449580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5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11</xdr:row>
          <xdr:rowOff>251460</xdr:rowOff>
        </xdr:from>
        <xdr:to>
          <xdr:col>35</xdr:col>
          <xdr:colOff>297180</xdr:colOff>
          <xdr:row>11</xdr:row>
          <xdr:rowOff>449580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5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12</xdr:row>
          <xdr:rowOff>251460</xdr:rowOff>
        </xdr:from>
        <xdr:to>
          <xdr:col>35</xdr:col>
          <xdr:colOff>297180</xdr:colOff>
          <xdr:row>12</xdr:row>
          <xdr:rowOff>449580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5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13</xdr:row>
          <xdr:rowOff>251460</xdr:rowOff>
        </xdr:from>
        <xdr:to>
          <xdr:col>35</xdr:col>
          <xdr:colOff>297180</xdr:colOff>
          <xdr:row>13</xdr:row>
          <xdr:rowOff>449580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5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B1:O34"/>
  <sheetViews>
    <sheetView topLeftCell="B10" workbookViewId="0">
      <selection activeCell="J29" sqref="J29"/>
    </sheetView>
  </sheetViews>
  <sheetFormatPr defaultRowHeight="14.4" x14ac:dyDescent="0.3"/>
  <cols>
    <col min="1" max="1" width="0" hidden="1" customWidth="1"/>
    <col min="3" max="3" width="10" customWidth="1"/>
    <col min="4" max="4" width="11.77734375" customWidth="1"/>
    <col min="5" max="5" width="16" customWidth="1"/>
    <col min="6" max="6" width="10.77734375" customWidth="1"/>
    <col min="8" max="8" width="12.77734375" customWidth="1"/>
    <col min="9" max="9" width="9.44140625" customWidth="1"/>
    <col min="10" max="10" width="10.77734375" customWidth="1"/>
    <col min="11" max="11" width="11" customWidth="1"/>
    <col min="12" max="12" width="10.44140625" customWidth="1"/>
    <col min="13" max="13" width="10" customWidth="1"/>
    <col min="14" max="14" width="17" customWidth="1"/>
    <col min="15" max="15" width="15.77734375" customWidth="1"/>
  </cols>
  <sheetData>
    <row r="1" spans="2:15" x14ac:dyDescent="0.3">
      <c r="B1" s="184" t="s">
        <v>41</v>
      </c>
      <c r="C1" s="184"/>
      <c r="D1" s="184"/>
      <c r="E1" s="184"/>
      <c r="F1" s="184"/>
      <c r="G1" s="184"/>
      <c r="H1" s="184"/>
      <c r="I1" s="184"/>
      <c r="J1" s="184"/>
      <c r="K1" s="184"/>
      <c r="L1" s="184"/>
      <c r="M1" s="184"/>
      <c r="N1" s="184"/>
      <c r="O1" s="184"/>
    </row>
    <row r="2" spans="2:15" x14ac:dyDescent="0.3">
      <c r="B2" s="184" t="s">
        <v>42</v>
      </c>
      <c r="C2" s="184"/>
      <c r="D2" s="184"/>
      <c r="E2" s="184"/>
      <c r="F2" s="184"/>
      <c r="G2" s="184"/>
      <c r="H2" s="184"/>
      <c r="I2" s="184"/>
      <c r="J2" s="184"/>
      <c r="K2" s="184"/>
      <c r="L2" s="184"/>
      <c r="M2" s="184"/>
      <c r="N2" s="184"/>
      <c r="O2" s="184"/>
    </row>
    <row r="3" spans="2:15" x14ac:dyDescent="0.3">
      <c r="B3" s="18" t="s">
        <v>63</v>
      </c>
      <c r="C3" s="33"/>
      <c r="D3" s="33"/>
      <c r="E3" s="33"/>
      <c r="F3" s="18"/>
      <c r="G3" s="18"/>
      <c r="H3" s="18"/>
      <c r="I3" s="18" t="s">
        <v>66</v>
      </c>
      <c r="J3" s="18"/>
      <c r="K3" s="33"/>
      <c r="L3" s="33"/>
      <c r="M3" s="35"/>
      <c r="N3" s="18"/>
      <c r="O3" s="18"/>
    </row>
    <row r="4" spans="2:15" x14ac:dyDescent="0.3">
      <c r="B4" s="18" t="s">
        <v>64</v>
      </c>
      <c r="C4" s="34"/>
      <c r="D4" s="34"/>
      <c r="E4" s="34"/>
      <c r="F4" s="18"/>
      <c r="G4" s="18"/>
      <c r="H4" s="18"/>
      <c r="I4" s="18" t="s">
        <v>67</v>
      </c>
      <c r="J4" s="18"/>
      <c r="K4" s="18"/>
      <c r="L4" s="33"/>
      <c r="M4" s="33"/>
      <c r="N4" s="33"/>
      <c r="O4" s="18"/>
    </row>
    <row r="5" spans="2:15" x14ac:dyDescent="0.3">
      <c r="B5" s="18"/>
      <c r="C5" s="18"/>
      <c r="D5" s="18"/>
      <c r="E5" s="18"/>
      <c r="F5" s="18"/>
      <c r="G5" s="18"/>
      <c r="H5" s="18"/>
      <c r="I5" s="18"/>
      <c r="J5" s="18"/>
      <c r="K5" s="18"/>
      <c r="L5" s="18"/>
      <c r="M5" s="18"/>
      <c r="N5" s="18"/>
      <c r="O5" s="18"/>
    </row>
    <row r="6" spans="2:15" x14ac:dyDescent="0.3">
      <c r="B6" s="18" t="s">
        <v>65</v>
      </c>
      <c r="C6" s="33"/>
      <c r="D6" s="33"/>
      <c r="E6" s="18"/>
      <c r="F6" s="18"/>
      <c r="G6" s="18"/>
      <c r="H6" s="18"/>
      <c r="I6" s="18" t="s">
        <v>68</v>
      </c>
      <c r="J6" s="18"/>
      <c r="K6" s="18"/>
      <c r="L6" s="35"/>
      <c r="M6" s="35"/>
      <c r="N6" s="35"/>
      <c r="O6" s="18"/>
    </row>
    <row r="7" spans="2:15" x14ac:dyDescent="0.3">
      <c r="B7" s="18"/>
      <c r="C7" s="18"/>
      <c r="D7" s="18"/>
      <c r="E7" s="18"/>
      <c r="F7" s="18"/>
      <c r="G7" s="18"/>
      <c r="H7" s="18"/>
      <c r="I7" s="18" t="s">
        <v>69</v>
      </c>
      <c r="J7" s="18"/>
      <c r="K7" s="18"/>
      <c r="L7" s="34"/>
      <c r="M7" s="34"/>
      <c r="N7" s="34"/>
      <c r="O7" s="18"/>
    </row>
    <row r="8" spans="2:15" x14ac:dyDescent="0.3">
      <c r="B8" s="18"/>
      <c r="C8" s="18"/>
      <c r="D8" s="18"/>
      <c r="E8" s="18"/>
      <c r="F8" s="18"/>
      <c r="G8" s="18"/>
      <c r="H8" s="18"/>
      <c r="I8" s="18" t="s">
        <v>70</v>
      </c>
      <c r="J8" s="18"/>
      <c r="K8" s="18"/>
      <c r="L8" s="33"/>
      <c r="M8" s="33"/>
      <c r="N8" s="33"/>
      <c r="O8" s="18"/>
    </row>
    <row r="9" spans="2:15" ht="15" thickBot="1" x14ac:dyDescent="0.35">
      <c r="B9" s="18"/>
      <c r="C9" s="18"/>
      <c r="D9" s="18"/>
      <c r="E9" s="18"/>
      <c r="F9" s="18"/>
      <c r="G9" s="18"/>
      <c r="H9" s="18"/>
      <c r="I9" s="18"/>
      <c r="J9" s="18"/>
      <c r="K9" s="18"/>
      <c r="L9" s="18"/>
      <c r="M9" s="18"/>
      <c r="N9" s="18"/>
      <c r="O9" s="18"/>
    </row>
    <row r="10" spans="2:15" ht="15" thickTop="1" x14ac:dyDescent="0.3">
      <c r="B10" s="19" t="s">
        <v>35</v>
      </c>
      <c r="C10" s="20" t="s">
        <v>36</v>
      </c>
      <c r="D10" s="20" t="s">
        <v>37</v>
      </c>
      <c r="E10" s="20" t="s">
        <v>38</v>
      </c>
      <c r="F10" s="20" t="s">
        <v>39</v>
      </c>
      <c r="G10" s="20" t="s">
        <v>40</v>
      </c>
      <c r="H10" s="20" t="s">
        <v>43</v>
      </c>
      <c r="I10" s="21" t="s">
        <v>44</v>
      </c>
      <c r="J10" s="20" t="s">
        <v>45</v>
      </c>
      <c r="K10" s="20" t="s">
        <v>46</v>
      </c>
      <c r="L10" s="20" t="s">
        <v>47</v>
      </c>
      <c r="M10" s="20" t="s">
        <v>48</v>
      </c>
      <c r="N10" s="22" t="s">
        <v>105</v>
      </c>
    </row>
    <row r="11" spans="2:15" ht="72.599999999999994" thickBot="1" x14ac:dyDescent="0.35">
      <c r="B11" s="23" t="s">
        <v>2</v>
      </c>
      <c r="C11" s="24" t="s">
        <v>49</v>
      </c>
      <c r="D11" s="24" t="s">
        <v>104</v>
      </c>
      <c r="E11" s="24" t="s">
        <v>50</v>
      </c>
      <c r="F11" s="24" t="s">
        <v>51</v>
      </c>
      <c r="G11" s="24" t="s">
        <v>52</v>
      </c>
      <c r="H11" s="24" t="s">
        <v>53</v>
      </c>
      <c r="I11" s="24" t="s">
        <v>54</v>
      </c>
      <c r="J11" s="24" t="s">
        <v>72</v>
      </c>
      <c r="K11" s="24" t="s">
        <v>71</v>
      </c>
      <c r="L11" s="24" t="s">
        <v>102</v>
      </c>
      <c r="M11" s="24" t="s">
        <v>55</v>
      </c>
      <c r="N11" s="25" t="s">
        <v>56</v>
      </c>
    </row>
    <row r="12" spans="2:15" x14ac:dyDescent="0.3">
      <c r="B12" s="17" t="s">
        <v>57</v>
      </c>
      <c r="C12" s="68">
        <v>2</v>
      </c>
      <c r="D12" s="12" t="s">
        <v>48</v>
      </c>
      <c r="E12" s="12" t="s">
        <v>58</v>
      </c>
      <c r="F12" s="12">
        <v>3</v>
      </c>
      <c r="G12" s="26">
        <v>14000</v>
      </c>
      <c r="H12" s="27">
        <v>35431</v>
      </c>
      <c r="I12" s="26">
        <v>450</v>
      </c>
      <c r="J12" s="26">
        <v>75</v>
      </c>
      <c r="K12" s="26">
        <f t="shared" ref="K12:K29" si="0">I12-J12</f>
        <v>375</v>
      </c>
      <c r="L12" s="26"/>
      <c r="M12" s="12" t="s">
        <v>59</v>
      </c>
      <c r="N12" s="13"/>
    </row>
    <row r="13" spans="2:15" x14ac:dyDescent="0.3">
      <c r="B13" s="65"/>
      <c r="C13" s="69"/>
      <c r="D13" s="28"/>
      <c r="E13" s="28"/>
      <c r="F13" s="28"/>
      <c r="G13" s="60">
        <f>'Income Eligibility Calculations'!$C$8</f>
        <v>0</v>
      </c>
      <c r="H13" s="28"/>
      <c r="I13" s="28"/>
      <c r="J13" s="28">
        <f>IF(ISBLANK(C13),0,IF(C13=0,'UA Apartment and Condo'!G20,IF(C13=1,'UA Apartment and Condo'!H20,IF(C13=2,'UA Apartment and Condo'!I20,IF(C13=3,'UA Apartment and Condo'!J20,IF(C13=4,'UA Apartment and Condo'!K20,IF(C13=5,'UA Apartment and Condo'!L20,0)))))))</f>
        <v>0</v>
      </c>
      <c r="K13" s="26">
        <f t="shared" si="0"/>
        <v>0</v>
      </c>
      <c r="L13" s="26"/>
      <c r="M13" s="28"/>
      <c r="N13" s="29"/>
    </row>
    <row r="14" spans="2:15" x14ac:dyDescent="0.3">
      <c r="B14" s="65"/>
      <c r="C14" s="69"/>
      <c r="D14" s="28"/>
      <c r="E14" s="28"/>
      <c r="F14" s="28"/>
      <c r="G14" s="60">
        <f>'Income Eligibility Calculations'!$E$8</f>
        <v>0</v>
      </c>
      <c r="H14" s="28"/>
      <c r="I14" s="28"/>
      <c r="J14" s="28">
        <f>IF(ISBLANK(C14),0,IF(C14=0,'UA Apartment and Condo'!G20,IF(C14=1,'UA Apartment and Condo'!H20,IF(C14=2,'UA Apartment and Condo'!I20,IF(C14=3,'UA Apartment and Condo'!J20,IF(C14=4,'UA Apartment and Condo'!K20,IF(C14=5,'UA Apartment and Condo'!L20,"")))))))</f>
        <v>0</v>
      </c>
      <c r="K14" s="26">
        <f t="shared" si="0"/>
        <v>0</v>
      </c>
      <c r="L14" s="26"/>
      <c r="M14" s="28"/>
      <c r="N14" s="29"/>
    </row>
    <row r="15" spans="2:15" x14ac:dyDescent="0.3">
      <c r="B15" s="65"/>
      <c r="C15" s="69"/>
      <c r="D15" s="28"/>
      <c r="E15" s="28"/>
      <c r="F15" s="28"/>
      <c r="G15" s="60">
        <f>'Income Eligibility Calculations'!$G$8</f>
        <v>0</v>
      </c>
      <c r="H15" s="28"/>
      <c r="I15" s="28"/>
      <c r="J15" s="28">
        <f>IF(ISBLANK(C15),0,IF(C15=0,'UA Apartment and Condo'!G20,IF(C15=1,'UA Apartment and Condo'!H20,IF(C15=2,'UA Apartment and Condo'!I20,IF(C15=3,'UA Apartment and Condo'!J20,IF(C15=4,'UA Apartment and Condo'!K20,IF(C15=5,'UA Apartment and Condo'!L20,"")))))))</f>
        <v>0</v>
      </c>
      <c r="K15" s="26">
        <f t="shared" si="0"/>
        <v>0</v>
      </c>
      <c r="L15" s="26"/>
      <c r="M15" s="28"/>
      <c r="N15" s="29"/>
    </row>
    <row r="16" spans="2:15" x14ac:dyDescent="0.3">
      <c r="B16" s="65"/>
      <c r="C16" s="69"/>
      <c r="D16" s="28"/>
      <c r="E16" s="28"/>
      <c r="F16" s="28"/>
      <c r="G16" s="60">
        <f>'Income Eligibility Calculations'!$I$8</f>
        <v>0</v>
      </c>
      <c r="H16" s="28"/>
      <c r="I16" s="28"/>
      <c r="J16" s="28">
        <f>IF(ISBLANK(C16),0,IF(C16=0,'UA Apartment and Condo'!G20,IF(C16=1,'UA Apartment and Condo'!H20, IF(C16=2,'UA Apartment and Condo'!I20,IF(C16=3,'UA Apartment and Condo'!J20,IF(C16=4,'UA Apartment and Condo'!K20,IF(C16=5,'UA Apartment and Condo'!L20,0)))))))</f>
        <v>0</v>
      </c>
      <c r="K16" s="26">
        <f t="shared" si="0"/>
        <v>0</v>
      </c>
      <c r="L16" s="26"/>
      <c r="M16" s="28"/>
      <c r="N16" s="29"/>
    </row>
    <row r="17" spans="2:14" x14ac:dyDescent="0.3">
      <c r="B17" s="65"/>
      <c r="C17" s="69"/>
      <c r="D17" s="28"/>
      <c r="E17" s="28"/>
      <c r="F17" s="28"/>
      <c r="G17" s="60">
        <f>'Income Eligibility Calculations'!$K$8</f>
        <v>0</v>
      </c>
      <c r="H17" s="28"/>
      <c r="I17" s="28"/>
      <c r="J17" s="28">
        <f>IF(ISBLANK(C17),0,IF(C17=0,'UA Apartment and Condo'!G20,IF(C17=1,'UA Apartment and Condo'!H20, IF(C17=2,'UA Apartment and Condo'!I20,IF(C17=3,'UA Apartment and Condo'!J20,IF(C17=4,'UA Apartment and Condo'!K20,IF(C17=5,'UA Apartment and Condo'!L20,0)))))))</f>
        <v>0</v>
      </c>
      <c r="K17" s="26">
        <f t="shared" si="0"/>
        <v>0</v>
      </c>
      <c r="L17" s="26"/>
      <c r="M17" s="28"/>
      <c r="N17" s="29"/>
    </row>
    <row r="18" spans="2:14" x14ac:dyDescent="0.3">
      <c r="B18" s="65"/>
      <c r="C18" s="69"/>
      <c r="D18" s="28"/>
      <c r="E18" s="28"/>
      <c r="F18" s="28"/>
      <c r="G18" s="60">
        <f>'Income Eligibility Calculations'!$M$8</f>
        <v>0</v>
      </c>
      <c r="H18" s="28"/>
      <c r="I18" s="28"/>
      <c r="J18" s="28">
        <f>IF(ISBLANK(C18),0,IF(C18=0,'UA Apartment and Condo'!G20,IF(C18=1,'UA Apartment and Condo'!H20, IF(C18=2,'UA Apartment and Condo'!I20,IF(C18=3,'UA Apartment and Condo'!J20,IF(C18=4,'UA Apartment and Condo'!K20,IF(C18=5,'UA Apartment and Condo'!L20,0)))))))</f>
        <v>0</v>
      </c>
      <c r="K18" s="26">
        <f t="shared" si="0"/>
        <v>0</v>
      </c>
      <c r="L18" s="26"/>
      <c r="M18" s="28"/>
      <c r="N18" s="29"/>
    </row>
    <row r="19" spans="2:14" x14ac:dyDescent="0.3">
      <c r="B19" s="65"/>
      <c r="C19" s="69"/>
      <c r="D19" s="28"/>
      <c r="E19" s="28"/>
      <c r="F19" s="28"/>
      <c r="G19" s="60">
        <f>'Income Eligibility Calculations'!$O$8</f>
        <v>0</v>
      </c>
      <c r="H19" s="28"/>
      <c r="I19" s="28"/>
      <c r="J19" s="28">
        <f>IF(ISBLANK(C19),0,IF(C19=0,'UA Apartment and Condo'!G20,IF(C19=1,'UA Apartment and Condo'!H20, IF(C19=2,'UA Apartment and Condo'!I20,IF(C19=3,'UA Apartment and Condo'!J20,IF(C19=4,'UA Apartment and Condo'!K20,IF(C19=5,'UA Apartment and Condo'!L20,0)))))))</f>
        <v>0</v>
      </c>
      <c r="K19" s="26">
        <f t="shared" si="0"/>
        <v>0</v>
      </c>
      <c r="L19" s="26"/>
      <c r="M19" s="28"/>
      <c r="N19" s="29"/>
    </row>
    <row r="20" spans="2:14" x14ac:dyDescent="0.3">
      <c r="B20" s="65"/>
      <c r="C20" s="69"/>
      <c r="D20" s="28"/>
      <c r="E20" s="28"/>
      <c r="F20" s="28"/>
      <c r="G20" s="60">
        <f>'Income Eligibility Calculations'!$Q$8</f>
        <v>0</v>
      </c>
      <c r="H20" s="28"/>
      <c r="I20" s="28"/>
      <c r="J20" s="28">
        <f>IF(ISBLANK(C20),0,IF(C20=0,'UA Apartment and Condo'!G20,IF(C20=1,'UA Apartment and Condo'!H20, IF(C20=2,'UA Apartment and Condo'!I20,IF(C20=3,'UA Apartment and Condo'!J20,IF(C20=4,'UA Apartment and Condo'!K20,IF(C20=5,'UA Apartment and Condo'!L20,0)))))))</f>
        <v>0</v>
      </c>
      <c r="K20" s="26">
        <f t="shared" si="0"/>
        <v>0</v>
      </c>
      <c r="L20" s="26"/>
      <c r="M20" s="28"/>
      <c r="N20" s="29"/>
    </row>
    <row r="21" spans="2:14" x14ac:dyDescent="0.3">
      <c r="B21" s="65"/>
      <c r="C21" s="69"/>
      <c r="D21" s="28"/>
      <c r="E21" s="28"/>
      <c r="F21" s="28"/>
      <c r="G21" s="60">
        <f>'Income Eligibility Calculations'!$S$8</f>
        <v>0</v>
      </c>
      <c r="H21" s="28"/>
      <c r="I21" s="28"/>
      <c r="J21" s="28">
        <f>IF(ISBLANK(C21),0,IF(C21=0,'UA Apartment and Condo'!G20,IF(C21=1,'UA Apartment and Condo'!H20, IF(C21=2,'UA Apartment and Condo'!I20,IF(C21=3,'UA Apartment and Condo'!J20,IF(C21=4,'UA Apartment and Condo'!K20,IF(C21=5,'UA Apartment and Condo'!L20,0)))))))</f>
        <v>0</v>
      </c>
      <c r="K21" s="26">
        <f t="shared" si="0"/>
        <v>0</v>
      </c>
      <c r="L21" s="26"/>
      <c r="M21" s="28"/>
      <c r="N21" s="29"/>
    </row>
    <row r="22" spans="2:14" x14ac:dyDescent="0.3">
      <c r="B22" s="65"/>
      <c r="C22" s="69"/>
      <c r="D22" s="28"/>
      <c r="E22" s="28"/>
      <c r="F22" s="28"/>
      <c r="G22" s="60">
        <f>'Income Eligibility Calculations'!$U$8</f>
        <v>0</v>
      </c>
      <c r="H22" s="28"/>
      <c r="I22" s="28"/>
      <c r="J22" s="28">
        <f>IF(ISBLANK(C22),0,IF(C22=0,'UA Apartment and Condo'!G20,IF(C22=1,'UA Apartment and Condo'!H20, IF(C22=2,'UA Apartment and Condo'!I20,IF(C22=3,'UA Apartment and Condo'!J20,IF(C22=4,'UA Apartment and Condo'!K20,IF(C22=5,'UA Apartment and Condo'!L20,0)))))))</f>
        <v>0</v>
      </c>
      <c r="K22" s="26">
        <f t="shared" si="0"/>
        <v>0</v>
      </c>
      <c r="L22" s="26"/>
      <c r="M22" s="28"/>
      <c r="N22" s="29"/>
    </row>
    <row r="23" spans="2:14" x14ac:dyDescent="0.3">
      <c r="B23" s="65"/>
      <c r="C23" s="69"/>
      <c r="D23" s="28"/>
      <c r="E23" s="28"/>
      <c r="F23" s="28"/>
      <c r="G23" s="60">
        <f>'Income Eligibility Calculations'!$W$8</f>
        <v>0</v>
      </c>
      <c r="H23" s="28"/>
      <c r="I23" s="28"/>
      <c r="J23" s="28">
        <f>IF(ISBLANK(C23),0,IF(C23=0,'UA Apartment and Condo'!G20,IF(C23=1,'UA Apartment and Condo'!H20, IF(C23=2,'UA Apartment and Condo'!I20,IF(C23=3,'UA Apartment and Condo'!J20,IF(C23=4,'UA Apartment and Condo'!K20,IF(C23=5,'UA Apartment and Condo'!L20,0)))))))</f>
        <v>0</v>
      </c>
      <c r="K23" s="26">
        <f t="shared" si="0"/>
        <v>0</v>
      </c>
      <c r="L23" s="26"/>
      <c r="M23" s="28"/>
      <c r="N23" s="29"/>
    </row>
    <row r="24" spans="2:14" x14ac:dyDescent="0.3">
      <c r="B24" s="65"/>
      <c r="C24" s="69"/>
      <c r="D24" s="28"/>
      <c r="E24" s="28"/>
      <c r="F24" s="28"/>
      <c r="G24" s="60">
        <f>'Income Eligibility Calculations'!$Y$8</f>
        <v>0</v>
      </c>
      <c r="H24" s="28"/>
      <c r="I24" s="28"/>
      <c r="J24" s="28">
        <f>IF(ISBLANK(C24),0,IF(C24=0,'UA Apartment and Condo'!G20,IF(C24=1,'UA Apartment and Condo'!H20, IF(C24=2,'UA Apartment and Condo'!I20,IF(C24=3,'UA Apartment and Condo'!J20,IF(C24=4,'UA Apartment and Condo'!K20,IF(C24=5,'UA Apartment and Condo'!L20,0)))))))</f>
        <v>0</v>
      </c>
      <c r="K24" s="26">
        <f t="shared" si="0"/>
        <v>0</v>
      </c>
      <c r="L24" s="26"/>
      <c r="M24" s="28"/>
      <c r="N24" s="29"/>
    </row>
    <row r="25" spans="2:14" x14ac:dyDescent="0.3">
      <c r="B25" s="65"/>
      <c r="C25" s="69"/>
      <c r="D25" s="28"/>
      <c r="E25" s="28"/>
      <c r="F25" s="28"/>
      <c r="G25" s="60">
        <f>'Income Eligibility Calculations'!$AA$8</f>
        <v>0</v>
      </c>
      <c r="H25" s="28"/>
      <c r="I25" s="28"/>
      <c r="J25" s="28">
        <f>IF(ISBLANK(C25),0,IF(C25=0,'UA Apartment and Condo'!G20,IF(C25=1,'UA Apartment and Condo'!H20, IF(C25=2,'UA Apartment and Condo'!I20,IF(C25=3,'UA Apartment and Condo'!J20,IF(C25=4,'UA Apartment and Condo'!K20,IF(C25=5,'UA Apartment and Condo'!L20,0)))))))</f>
        <v>0</v>
      </c>
      <c r="K25" s="26">
        <f t="shared" si="0"/>
        <v>0</v>
      </c>
      <c r="L25" s="26"/>
      <c r="M25" s="28"/>
      <c r="N25" s="29"/>
    </row>
    <row r="26" spans="2:14" x14ac:dyDescent="0.3">
      <c r="B26" s="65"/>
      <c r="C26" s="69"/>
      <c r="D26" s="28"/>
      <c r="E26" s="28"/>
      <c r="F26" s="28"/>
      <c r="G26" s="60">
        <f>'Income Eligibility Calculations'!$AC$8</f>
        <v>0</v>
      </c>
      <c r="H26" s="28"/>
      <c r="I26" s="28"/>
      <c r="J26" s="28">
        <f>IF(ISBLANK(C26),0,IF(C26=0,'UA Apartment and Condo'!G20,IF(C26=1,'UA Apartment and Condo'!H20, IF(C26=2,'UA Apartment and Condo'!I20,IF(C26=3,'UA Apartment and Condo'!J20,IF(C26=4,'UA Apartment and Condo'!K20,IF(C26=5,'UA Apartment and Condo'!L20,0)))))))</f>
        <v>0</v>
      </c>
      <c r="K26" s="26">
        <f t="shared" si="0"/>
        <v>0</v>
      </c>
      <c r="L26" s="26"/>
      <c r="M26" s="28"/>
      <c r="N26" s="29"/>
    </row>
    <row r="27" spans="2:14" x14ac:dyDescent="0.3">
      <c r="B27" s="65"/>
      <c r="C27" s="69"/>
      <c r="D27" s="28"/>
      <c r="E27" s="28"/>
      <c r="F27" s="28"/>
      <c r="G27" s="60">
        <f>'Income Eligibility Calculations'!$AE$8</f>
        <v>0</v>
      </c>
      <c r="H27" s="28"/>
      <c r="I27" s="28"/>
      <c r="J27" s="28">
        <f>IF(ISBLANK(C27),0,IF(C27=0,'UA Apartment and Condo'!G20,IF(C27=1,'UA Apartment and Condo'!H20, IF(C27=2,'UA Apartment and Condo'!I20,IF(C27=3,'UA Apartment and Condo'!J20,IF(C27=4,'UA Apartment and Condo'!K20,IF(C27=5,'UA Apartment and Condo'!L20,0)))))))</f>
        <v>0</v>
      </c>
      <c r="K27" s="26">
        <f t="shared" si="0"/>
        <v>0</v>
      </c>
      <c r="L27" s="26"/>
      <c r="M27" s="28"/>
      <c r="N27" s="29"/>
    </row>
    <row r="28" spans="2:14" x14ac:dyDescent="0.3">
      <c r="B28" s="65"/>
      <c r="C28" s="69"/>
      <c r="D28" s="28"/>
      <c r="E28" s="28"/>
      <c r="F28" s="28"/>
      <c r="G28" s="60">
        <f>'Income Eligibility Calculations'!$AG$8</f>
        <v>0</v>
      </c>
      <c r="H28" s="28"/>
      <c r="I28" s="28"/>
      <c r="J28" s="52">
        <f>IF(ISBLANK(C28),0,IF(C28=0,'UA Apartment and Condo'!G20,IF(C28=1,'UA Apartment and Condo'!H20, IF(C28=2,'UA Apartment and Condo'!I20,IF(C28=3,'UA Apartment and Condo'!J20,IF(C28=4,'UA Apartment and Condo'!K20,IF(C28=5,'UA Apartment and Condo'!L20,0)))))))</f>
        <v>0</v>
      </c>
      <c r="K28" s="26">
        <f t="shared" si="0"/>
        <v>0</v>
      </c>
      <c r="L28" s="26"/>
      <c r="M28" s="28"/>
      <c r="N28" s="29"/>
    </row>
    <row r="29" spans="2:14" ht="15" thickBot="1" x14ac:dyDescent="0.35">
      <c r="B29" s="66"/>
      <c r="C29" s="70"/>
      <c r="D29" s="30"/>
      <c r="E29" s="30"/>
      <c r="F29" s="30"/>
      <c r="G29" s="61">
        <f>'Income Eligibility Calculations'!$AI$8</f>
        <v>0</v>
      </c>
      <c r="H29" s="30"/>
      <c r="I29" s="30"/>
      <c r="J29" s="51">
        <f>IF(ISBLANK(C29),0,IF(C29= 0,'UA Apartment and Condo'!G20,IF(C29=1,'UA Apartment and Condo'!H20,IF(C29=2,'UA Apartment and Condo'!I20,IF(C29=3,'UA Apartment and Condo'!J20,IF(C29=4,'UA Apartment and Condo'!K20,IF(C29=5,'UA Apartment and Condo'!L20,"-")))))))</f>
        <v>0</v>
      </c>
      <c r="K29" s="53">
        <f t="shared" si="0"/>
        <v>0</v>
      </c>
      <c r="L29" s="53"/>
      <c r="M29" s="30"/>
      <c r="N29" s="31"/>
    </row>
    <row r="30" spans="2:14" ht="15" thickTop="1" x14ac:dyDescent="0.3">
      <c r="H30" s="50"/>
      <c r="K30" s="50" t="str">
        <f>IF(C20="0",'UA Apartment and Condo'!G20,IF(C20="1",'UA Apartment and Condo'!H20, IF(C20="2",'UA Apartment and Condo'!I20,IF(C20="3",'UA Apartment and Condo'!J20,IF(C20="4",'UA Apartment and Condo'!K20,IF(C20="5",'UA Apartment and Condo'!L20,"-"))))))</f>
        <v>-</v>
      </c>
      <c r="L30" s="50"/>
    </row>
    <row r="34" spans="8:8" x14ac:dyDescent="0.3">
      <c r="H34" s="50"/>
    </row>
  </sheetData>
  <mergeCells count="2">
    <mergeCell ref="B1:O1"/>
    <mergeCell ref="B2:O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2B8DB-D8B8-480A-BD5E-3BAEEF401DE8}">
  <dimension ref="A1:M29"/>
  <sheetViews>
    <sheetView topLeftCell="B1" workbookViewId="0">
      <selection activeCell="B1" sqref="B1:H1"/>
    </sheetView>
  </sheetViews>
  <sheetFormatPr defaultRowHeight="14.4" x14ac:dyDescent="0.3"/>
  <cols>
    <col min="1" max="1" width="23.44140625" hidden="1" customWidth="1"/>
    <col min="2" max="2" width="2.21875" customWidth="1"/>
    <col min="3" max="3" width="8" customWidth="1"/>
    <col min="4" max="4" width="3.21875" customWidth="1"/>
    <col min="5" max="5" width="18.5546875" customWidth="1"/>
    <col min="6" max="6" width="22" customWidth="1"/>
    <col min="7" max="8" width="10.77734375" customWidth="1"/>
    <col min="9" max="10" width="11.77734375" customWidth="1"/>
    <col min="11" max="11" width="11.21875" customWidth="1"/>
    <col min="12" max="12" width="10.77734375" customWidth="1"/>
  </cols>
  <sheetData>
    <row r="1" spans="1:13" ht="15" thickTop="1" x14ac:dyDescent="0.3">
      <c r="C1" s="39"/>
      <c r="D1" s="44"/>
      <c r="E1" s="44"/>
      <c r="F1" s="44"/>
      <c r="G1" s="44"/>
      <c r="H1" s="44"/>
      <c r="I1" s="44"/>
      <c r="J1" s="44"/>
      <c r="K1" s="44"/>
      <c r="L1" s="45"/>
    </row>
    <row r="2" spans="1:13" x14ac:dyDescent="0.3">
      <c r="A2" t="s">
        <v>75</v>
      </c>
      <c r="C2" s="264" t="s">
        <v>137</v>
      </c>
      <c r="D2" s="225"/>
      <c r="E2" s="225"/>
      <c r="F2" s="225"/>
      <c r="G2" s="225"/>
      <c r="H2" s="225"/>
      <c r="I2" s="225"/>
      <c r="J2" s="225"/>
      <c r="K2" s="225"/>
      <c r="L2" s="265"/>
    </row>
    <row r="3" spans="1:13" x14ac:dyDescent="0.3">
      <c r="A3" t="s">
        <v>76</v>
      </c>
      <c r="C3" s="264" t="s">
        <v>73</v>
      </c>
      <c r="D3" s="225"/>
      <c r="E3" s="225"/>
      <c r="F3" s="225"/>
      <c r="G3" s="225"/>
      <c r="H3" s="225"/>
      <c r="I3" s="225"/>
      <c r="J3" s="225"/>
      <c r="K3" s="225"/>
      <c r="L3" s="265"/>
    </row>
    <row r="4" spans="1:13" ht="16.2" x14ac:dyDescent="0.3">
      <c r="C4" s="264" t="s">
        <v>96</v>
      </c>
      <c r="D4" s="225"/>
      <c r="E4" s="225"/>
      <c r="F4" s="225"/>
      <c r="G4" s="225"/>
      <c r="H4" s="225"/>
      <c r="I4" s="225"/>
      <c r="J4" s="225"/>
      <c r="K4" s="225"/>
      <c r="L4" s="265"/>
      <c r="M4" s="50"/>
    </row>
    <row r="5" spans="1:13" x14ac:dyDescent="0.3">
      <c r="A5" t="s">
        <v>91</v>
      </c>
      <c r="C5" s="264" t="s">
        <v>23</v>
      </c>
      <c r="D5" s="225"/>
      <c r="E5" s="225"/>
      <c r="F5" s="225"/>
      <c r="G5" s="225"/>
      <c r="H5" s="225"/>
      <c r="I5" s="225"/>
      <c r="J5" s="225"/>
      <c r="K5" s="225"/>
      <c r="L5" s="265"/>
    </row>
    <row r="6" spans="1:13" ht="14.25" customHeight="1" x14ac:dyDescent="0.3">
      <c r="A6" t="s">
        <v>92</v>
      </c>
      <c r="C6" s="111"/>
      <c r="D6" s="112"/>
      <c r="E6" s="112"/>
      <c r="F6" s="112"/>
      <c r="G6" s="112"/>
      <c r="H6" s="112"/>
      <c r="I6" s="112"/>
      <c r="J6" s="112"/>
      <c r="K6" s="41"/>
      <c r="L6" s="42"/>
    </row>
    <row r="7" spans="1:13" ht="30.75" customHeight="1" thickBot="1" x14ac:dyDescent="0.35">
      <c r="C7" s="46"/>
      <c r="D7" s="47"/>
      <c r="E7" s="47"/>
      <c r="F7" s="47" t="s">
        <v>77</v>
      </c>
      <c r="G7" s="48" t="s">
        <v>88</v>
      </c>
      <c r="H7" s="48" t="s">
        <v>97</v>
      </c>
      <c r="I7" s="48" t="s">
        <v>98</v>
      </c>
      <c r="J7" s="48" t="s">
        <v>99</v>
      </c>
      <c r="K7" s="48" t="s">
        <v>100</v>
      </c>
      <c r="L7" s="49" t="s">
        <v>101</v>
      </c>
    </row>
    <row r="8" spans="1:13" ht="45" customHeight="1" x14ac:dyDescent="0.3">
      <c r="A8" t="s">
        <v>119</v>
      </c>
      <c r="C8" s="266" t="s">
        <v>87</v>
      </c>
      <c r="D8" s="267"/>
      <c r="E8" s="268" t="s">
        <v>78</v>
      </c>
      <c r="F8" s="268"/>
      <c r="G8" s="268" t="s">
        <v>74</v>
      </c>
      <c r="H8" s="268"/>
      <c r="I8" s="268"/>
      <c r="J8" s="268"/>
      <c r="K8" s="268"/>
      <c r="L8" s="269"/>
    </row>
    <row r="9" spans="1:13" x14ac:dyDescent="0.3">
      <c r="A9" t="s">
        <v>93</v>
      </c>
      <c r="C9" s="40"/>
      <c r="D9" s="90"/>
      <c r="E9" s="41" t="s">
        <v>124</v>
      </c>
      <c r="F9" s="41"/>
      <c r="G9" s="79" t="str">
        <f>IF(ISBLANK(C9),"",IF(C9=A3,0,IF(F9=A5,'Single Family UA Schedule'!C15,IF(F9=A6,'Single Family UA Schedule'!C16,FALSE))))</f>
        <v/>
      </c>
      <c r="H9" s="41" t="str">
        <f>IF(ISBLANK(C9),"",IF(C9=A3,0,IF(F9=A5,'Single Family UA Schedule'!D15,IF(F9=A6,'Single Family UA Schedule'!D16,FALSE))))</f>
        <v/>
      </c>
      <c r="I9" s="41" t="str">
        <f>IF(ISBLANK(C9),"",IF(C9=A3,0,IF(F9=A5,'Single Family UA Schedule'!E15,IF(F9=A6,'Single Family UA Schedule'!E16,FALSE))))</f>
        <v/>
      </c>
      <c r="J9" s="41" t="str">
        <f>IF(ISBLANK(C9),"",IF(C9=A3,0,IF(F9=A5,'Single Family UA Schedule'!F15,IF(F9=A6,'Single Family UA Schedule'!F16,FALSE))))</f>
        <v/>
      </c>
      <c r="K9" s="41" t="str">
        <f>IF(ISBLANK(C9),"",IF(C9=A3,0,IF(F9=A5,'Single Family UA Schedule'!G15,IF(F9=A6,'Single Family UA Schedule'!G16,FALSE))))</f>
        <v/>
      </c>
      <c r="L9" s="42" t="str">
        <f>IF(ISBLANK(C9),"",IF(C9=A3,0,IF(F9=A5,'Single Family UA Schedule'!H15,IF(F9=A6,'Single Family UA Schedule'!H16,FALSE))))</f>
        <v/>
      </c>
    </row>
    <row r="10" spans="1:13" x14ac:dyDescent="0.3">
      <c r="A10" t="s">
        <v>94</v>
      </c>
      <c r="C10" s="40"/>
      <c r="D10" s="54"/>
      <c r="E10" s="41" t="s">
        <v>122</v>
      </c>
      <c r="F10" s="41"/>
      <c r="G10" s="79" t="str">
        <f>IF(ISBLANK(C10),"",IF(C10=A3,0,IF(F10=A8,'Single Family UA Schedule'!C4,IF(F10=A9,'Single Family UA Schedule'!C5,IF(F10=A10,'Single Family UA Schedule'!C6,FALSE)))))</f>
        <v/>
      </c>
      <c r="H10" s="41" t="str">
        <f>IF(ISBLANK(C10),"",IF(C10=A3,,IF(F10=A8,'Single Family UA Schedule'!D4,IF(F10=A9,'Single Family UA Schedule'!D5,IF(F10=A10,'Single Family UA Schedule'!D6,FALSE)))))</f>
        <v/>
      </c>
      <c r="I10" s="41" t="str">
        <f>IF(ISBLANK(C10),"",IF(C10=A3,0,IF(F10=A8,'Single Family UA Schedule'!E4,IF(F10=A9,'Single Family UA Schedule'!E5,IF(F10=A10,'Single Family UA Schedule'!E6,FALSE)))))</f>
        <v/>
      </c>
      <c r="J10" s="41" t="str">
        <f>IF(ISBLANK(C10),"",IF(C10=A3,0,IF(F10=A8,'Single Family UA Schedule'!F4,IF(F10=A9,'Single Family UA Schedule'!F5,IF(F10=A10,'Single Family UA Schedule'!F6,FALSE)))))</f>
        <v/>
      </c>
      <c r="K10" s="41" t="str">
        <f>IF(ISBLANK(C10),"",IF(C10=A3,0,IF(F10=A8,'Single Family UA Schedule'!G4,IF(F10=A9,'Single Family UA Schedule'!G5,IF(F10=A10,'Single Family UA Schedule'!G6,FALSE)))))</f>
        <v/>
      </c>
      <c r="L10" s="42" t="str">
        <f>IF(ISBLANK(C10),"",IF(C10=A3,0,IF(F10=A8,'Single Family UA Schedule'!H4,IF(F10=A9,'Single Family UA Schedule'!H5,IF(F10=A10,'Single Family UA Schedule'!H6,FALSE)))))</f>
        <v/>
      </c>
    </row>
    <row r="11" spans="1:13" x14ac:dyDescent="0.3">
      <c r="C11" s="40"/>
      <c r="D11" s="54"/>
      <c r="E11" s="41" t="s">
        <v>79</v>
      </c>
      <c r="F11" s="41"/>
      <c r="G11" s="41" t="str">
        <f>IF(ISBLANK(C11),"",IF(C11=A3,0,IF(F11=A8,'Single Family UA Schedule'!C8,IF(F11=A9,'Single Family UA Schedule'!C9,IF(F11=A10,'Single Family UA Schedule'!C10,FALSE)))))</f>
        <v/>
      </c>
      <c r="H11" s="41" t="str">
        <f>IF(ISBLANK(C11),"",IF(C11=A3,0,IF(F11=A8,'Single Family UA Schedule'!D8,IF(F11=A9,'Single Family UA Schedule'!D9,IF(F11=A10,'Single Family UA Schedule'!D10,FALSE)))))</f>
        <v/>
      </c>
      <c r="I11" s="41" t="str">
        <f>IF(ISBLANK(C11),"",IF(C11=A3,0,IF(F11=A8,'Single Family UA Schedule'!E8,IF(F11=A9,'Single Family UA Schedule'!E9,IF(F11=A10,'Single Family UA Schedule'!E10,FALSE)))))</f>
        <v/>
      </c>
      <c r="J11" s="41" t="str">
        <f>IF(ISBLANK(C11),"",IF(C11=A3,0,IF(F11=A8,'Single Family UA Schedule'!F8,IF(F11=A9,'Single Family UA Schedule'!F9,IF(F11=A10,'Single Family UA Schedule'!F10,FALSE)))))</f>
        <v/>
      </c>
      <c r="K11" s="41" t="str">
        <f>IF(ISBLANK(C11),"",IF(C11=A3,0,IF(F11=A8,'Single Family UA Schedule'!G8,IF(F11=A9,'Single Family UA Schedule'!G9,IF(F11=A10,'Single Family UA Schedule'!G10,FALSE)))))</f>
        <v/>
      </c>
      <c r="L11" s="42" t="str">
        <f>IF(ISBLANK(C11),"",IF(C11=A3,0,IF(F11=A8,'Single Family UA Schedule'!H8,IF(F11=A9,'Single Family UA Schedule'!H9,IF(F11=A10,'Single Family UA Schedule'!H10,FALSE)))))</f>
        <v/>
      </c>
    </row>
    <row r="12" spans="1:13" x14ac:dyDescent="0.3">
      <c r="C12" s="40"/>
      <c r="D12" s="54"/>
      <c r="E12" s="41" t="s">
        <v>125</v>
      </c>
      <c r="F12" s="41"/>
      <c r="G12" s="41" t="str">
        <f>IF(ISBLANK(C12),"",IF(C12=A3,0,IF(F12=A8,'Single Family UA Schedule'!C18,IF(F12=A9,'Single Family UA Schedule'!C19,IF(F12=A10,'Single Family UA Schedule'!C20,FALSE)))))</f>
        <v/>
      </c>
      <c r="H12" s="41" t="str">
        <f>IF(ISBLANK(C12),"",IF(C12=A3,0,IF(F12=A8,'Single Family UA Schedule'!D18,IF(F12=A9,'Single Family UA Schedule'!D19,IF(F12=A10,'Single Family UA Schedule'!D20,FALSE)))))</f>
        <v/>
      </c>
      <c r="I12" s="41" t="str">
        <f>IF(ISBLANK(C12),"",IF(C12=A3,0,IF(F12=A8,'Single Family UA Schedule'!E18,IF(F12=A9,'Single Family UA Schedule'!E19,IF(F12=A10,'Single Family UA Schedule'!E20,FALSE)))))</f>
        <v/>
      </c>
      <c r="J12" s="41" t="str">
        <f>IF(ISBLANK(C12),"",IF(C12=A3,0,IF(F12=A8,'Single Family UA Schedule'!F18,IF(F12=A9,'Single Family UA Schedule'!F19,IF(F12=A10,'Single Family UA Schedule'!F20,FALSE)))))</f>
        <v/>
      </c>
      <c r="K12" s="41" t="str">
        <f>IF(ISBLANK(C12),"",IF(C12=A3,0,IF(F12=A8,'Single Family UA Schedule'!G18,IF(F12=A9,'Single Family UA Schedule'!G19,IF(F12=A10,'Single Family UA Schedule'!G20,FALSE)))))</f>
        <v/>
      </c>
      <c r="L12" s="42" t="str">
        <f>IF(ISBLANK(C12),"",IF(C12=A3,0,IF(F12=A8,'Single Family UA Schedule'!H18,IF(F12=A9,'Single Family UA Schedule'!H19,IF(F12=A10,'Single Family UA Schedule'!H20,FALSE)))))</f>
        <v/>
      </c>
    </row>
    <row r="13" spans="1:13" x14ac:dyDescent="0.3">
      <c r="A13" t="s">
        <v>89</v>
      </c>
      <c r="C13" s="40"/>
      <c r="D13" s="262" t="s">
        <v>126</v>
      </c>
      <c r="E13" s="41" t="s">
        <v>123</v>
      </c>
      <c r="F13" s="41"/>
      <c r="G13" s="41" t="str">
        <f>IF(ISBLANK(C13),"",IF(C13=A3,0,IF(F13=A13,'Single Family UA Schedule'!C12,IF(F13=A14,'Single Family UA Schedule'!C13,FALSE))))</f>
        <v/>
      </c>
      <c r="H13" s="41" t="str">
        <f>IF(ISBLANK(C13),"",IF(C13=A3,0,IF(F13=A13,'Single Family UA Schedule'!D12,IF(F13=A14,'Single Family UA Schedule'!D13,FALSE))))</f>
        <v/>
      </c>
      <c r="I13" s="41" t="str">
        <f>IF(ISBLANK(C13),"",IF(C13=A3,0,IF(F13=A13,'Single Family UA Schedule'!E12,IF(F13=A14,'Single Family UA Schedule'!E13,FALSE))))</f>
        <v/>
      </c>
      <c r="J13" s="41" t="str">
        <f>IF(ISBLANK(C13),"",IF(C13=A3,0,IF(F13=A13,'Single Family UA Schedule'!F12,IF(F13=A14,'Single Family UA Schedule'!F13,FALSE))))</f>
        <v/>
      </c>
      <c r="K13" s="41" t="str">
        <f>IF(ISBLANK(C13),"",IF(C13=A3,0,IF(F13=A13,'Single Family UA Schedule'!G12,IF(F13=A14,'Single Family UA Schedule'!G13,FALSE))))</f>
        <v/>
      </c>
      <c r="L13" s="42" t="str">
        <f>IF(ISBLANK(C13),"",IF(C13=A3,0,IF(F13=A13,'Single Family UA Schedule'!H12,IF(F13=A14,'Single Family UA Schedule'!H13,FALSE))))</f>
        <v/>
      </c>
    </row>
    <row r="14" spans="1:13" x14ac:dyDescent="0.3">
      <c r="A14" t="s">
        <v>90</v>
      </c>
      <c r="C14" s="40"/>
      <c r="D14" s="262"/>
      <c r="E14" s="41" t="s">
        <v>80</v>
      </c>
      <c r="F14" s="41"/>
      <c r="G14" s="41" t="str">
        <f>IF(ISBLANK(C14),"",IF(C14=A3,0,IF(C14=A2,'Single Family UA Schedule'!C22,FALSE)))</f>
        <v/>
      </c>
      <c r="H14" s="41" t="str">
        <f>IF(ISBLANK(C14),"",IF(C14=A3,0,IF(C14=A2,'Single Family UA Schedule'!D22,FALSE)))</f>
        <v/>
      </c>
      <c r="I14" s="41" t="str">
        <f>IF(ISBLANK(C14),"",IF(C14=A3,0,IF(C14=A2,'Single Family UA Schedule'!E22,FALSE)))</f>
        <v/>
      </c>
      <c r="J14" s="41" t="str">
        <f>IF(ISBLANK(C14),"",IF(C14=A3,0,IF(C14=A2,'Single Family UA Schedule'!F22,FALSE)))</f>
        <v/>
      </c>
      <c r="K14" s="41" t="str">
        <f>IF(ISBLANK(C14),"",IF(C14=A3,0,IF(C14=A2,'Single Family UA Schedule'!G22,FALSE)))</f>
        <v/>
      </c>
      <c r="L14" s="91" t="str">
        <f>IF(ISBLANK(C14),"",IF(C14=A3,0,IF(C14=A2,'Single Family UA Schedule'!H22,FALSE)))</f>
        <v/>
      </c>
    </row>
    <row r="15" spans="1:13" x14ac:dyDescent="0.3">
      <c r="C15" s="40"/>
      <c r="D15" s="262"/>
      <c r="E15" s="41" t="s">
        <v>81</v>
      </c>
      <c r="F15" s="41"/>
      <c r="G15" s="41" t="str">
        <f>IF(ISBLANK(C15),"",IF(C15=A3,0,IF(C15=A2,'Single Family UA Schedule'!C23,FALSE)))</f>
        <v/>
      </c>
      <c r="H15" s="41" t="str">
        <f>IF(ISBLANK(C15),"",IF(C15=A3,0,IF(C15=A2,'Single Family UA Schedule'!D23,FALSE)))</f>
        <v/>
      </c>
      <c r="I15" s="41" t="str">
        <f>IF(ISBLANK(C15),"",IF(C15=A3,0,IF(C15=A2,'Single Family UA Schedule'!E23,FALSE)))</f>
        <v/>
      </c>
      <c r="J15" s="41" t="str">
        <f>IF(ISBLANK(C15),"",IF(C15=A3,0,IF(C15=A2,'Single Family UA Schedule'!F23,FALSE)))</f>
        <v/>
      </c>
      <c r="K15" s="41" t="str">
        <f>IF(ISBLANK(C15),"",IF(C15=A3,0,IF(C15=A2,'Single Family UA Schedule'!G23,FALSE)))</f>
        <v/>
      </c>
      <c r="L15" s="42" t="str">
        <f>IF(ISBLANK(C15),"",IF(C15=A3,0,IF(C15=A2,'Single Family UA Schedule'!H23,FALSE)))</f>
        <v/>
      </c>
    </row>
    <row r="16" spans="1:13" x14ac:dyDescent="0.3">
      <c r="C16" s="40"/>
      <c r="D16" s="262"/>
      <c r="E16" s="41" t="s">
        <v>82</v>
      </c>
      <c r="F16" s="41"/>
      <c r="G16" s="41" t="str">
        <f>IF(ISBLANK(C16),"",IF(C16=A3,0,IF(C16=A2,'Single Family UA Schedule'!C24,FALSE)))</f>
        <v/>
      </c>
      <c r="H16" s="41" t="str">
        <f>IF(ISBLANK(C16),"",IF(C16=A3,0,IF(C16=A2,'Single Family UA Schedule'!D24,FALSE)))</f>
        <v/>
      </c>
      <c r="I16" s="41" t="str">
        <f>IF(ISBLANK(C16),"",IF(C16=A3,0,IF(C16=A2,'Single Family UA Schedule'!E24,FALSE)))</f>
        <v/>
      </c>
      <c r="J16" s="41" t="str">
        <f>IF(ISBLANK(C16),"",IF(C16=A3,0,IF(C16=A2,'Single Family UA Schedule'!F24,FALSE)))</f>
        <v/>
      </c>
      <c r="K16" s="41" t="str">
        <f>IF(ISBLANK(C16),"",IF(C16=A3,0,IF(C16=A2,'Single Family UA Schedule'!G24,FALSE)))</f>
        <v/>
      </c>
      <c r="L16" s="42" t="str">
        <f>IF(ISBLANK(C16),"",IF(C16=A3,0,IF(C16=A2,'Single Family UA Schedule'!H24,FALSE)))</f>
        <v/>
      </c>
    </row>
    <row r="17" spans="3:12" x14ac:dyDescent="0.3">
      <c r="C17" s="40"/>
      <c r="D17" s="262"/>
      <c r="E17" s="41" t="s">
        <v>127</v>
      </c>
      <c r="F17" s="41"/>
      <c r="G17" s="41" t="str">
        <f>IF(ISBLANK(C17),"",IF(C17=A3,0,IF(C17=A2,'Single Family UA Schedule'!C25,FALSE)))</f>
        <v/>
      </c>
      <c r="H17" s="41" t="str">
        <f>IF(ISBLANK(C17),"",IF(C17=A3,0,IF(C17=A2,'Single Family UA Schedule'!D25,FALSE)))</f>
        <v/>
      </c>
      <c r="I17" s="41" t="str">
        <f>IF(ISBLANK(C17),"",IF(C17=A3,0,IF(C17=A2,'Single Family UA Schedule'!E25,FALSE)))</f>
        <v/>
      </c>
      <c r="J17" s="41" t="str">
        <f>IF(ISBLANK(C17),"",IF(C17=A3,0,IF(C17=A2,'Single Family UA Schedule'!F25,FALSE)))</f>
        <v/>
      </c>
      <c r="K17" s="41" t="str">
        <f>IF(ISBLANK(C17),"",IF(C17=A3,0,IF(C17=A2,'Single Family UA Schedule'!G25,FALSE)))</f>
        <v/>
      </c>
      <c r="L17" s="42" t="str">
        <f>IF(ISBLANK(C17),"",IF(C17=A3,0,IF(C17=A2,'Single Family UA Schedule'!H25,FALSE)))</f>
        <v/>
      </c>
    </row>
    <row r="18" spans="3:12" x14ac:dyDescent="0.3">
      <c r="C18" s="40"/>
      <c r="D18" s="262"/>
      <c r="E18" s="41" t="s">
        <v>83</v>
      </c>
      <c r="F18" s="41"/>
      <c r="G18" s="41" t="str">
        <f>IF(ISBLANK(C18),"",IF(C18=A3,0,IF(C18=A2,'Single Family UA Schedule'!C26,FALSE)))</f>
        <v/>
      </c>
      <c r="H18" s="41" t="str">
        <f>IF(ISBLANK(C18),"",IF(C18=A3,0,IF(C18=A2,'Single Family UA Schedule'!D26,FALSE)))</f>
        <v/>
      </c>
      <c r="I18" s="41" t="str">
        <f>IF(ISBLANK(C18),"",IF(C18=A3,0,IF(C18=A2,'Single Family UA Schedule'!E26,FALSE)))</f>
        <v/>
      </c>
      <c r="J18" s="41" t="str">
        <f>IF(ISBLANK(C18),"",IF(C18=A3,0,IF(C18=A2,'Single Family UA Schedule'!F26,FALSE)))</f>
        <v/>
      </c>
      <c r="K18" s="41" t="str">
        <f>IF(ISBLANK(C18),"",IF(C18=A3,0,IF(C18=A2,'Single Family UA Schedule'!G26,FALSE)))</f>
        <v/>
      </c>
      <c r="L18" s="42" t="str">
        <f>IF(ISBLANK(C18),"",IF(C18=A3,0,IF(C18=A2,'Single Family UA Schedule'!H26,FALSE)))</f>
        <v/>
      </c>
    </row>
    <row r="19" spans="3:12" x14ac:dyDescent="0.3">
      <c r="C19" s="40"/>
      <c r="D19" s="263" t="s">
        <v>86</v>
      </c>
      <c r="E19" s="41" t="s">
        <v>84</v>
      </c>
      <c r="F19" s="41"/>
      <c r="G19" s="41" t="str">
        <f>IF(ISBLANK(C19),"",IF(C19=A3,0,IF(F19=A13,'Single Family UA Schedule'!C28,IF(F19=A14,'Single Family UA Schedule'!C29,FALSE))))</f>
        <v/>
      </c>
      <c r="H19" s="41" t="str">
        <f>IF(ISBLANK(C19),"",IF(C19=A3,0,IF(F19=A13,'Single Family UA Schedule'!D28,IF(F19=A14,'Single Family UA Schedule'!D29,FALSE))))</f>
        <v/>
      </c>
      <c r="I19" s="41" t="str">
        <f>IF(ISBLANK(C19),"",IF(C19=A3,0,IF(F19=A13,'Single Family UA Schedule'!E28,IF(F19=A14,'Single Family UA Schedule'!E29,FALSE))))</f>
        <v/>
      </c>
      <c r="J19" s="41" t="str">
        <f>IF(ISBLANK(C19),"",IF(C19=A3,0,IF(F19=A13,'Single Family UA Schedule'!F28,IF(F19=A14,'Single Family UA Schedule'!F29,FALSE))))</f>
        <v/>
      </c>
      <c r="K19" s="41" t="str">
        <f>IF(ISBLANK(C19),"",IF(C19=A3,0,IF(F19=A13,'Single Family UA Schedule'!G28,IF(F19=A14,'Single Family UA Schedule'!G29,FALSE))))</f>
        <v/>
      </c>
      <c r="L19" s="42" t="str">
        <f>IF(ISBLANK(C19),"",IF(C19=A3,0,IF(F19=A13,'Single Family UA Schedule'!H28,IF(F19=A14,'Single Family UA Schedule'!H29,FALSE))))</f>
        <v/>
      </c>
    </row>
    <row r="20" spans="3:12" ht="15" thickBot="1" x14ac:dyDescent="0.35">
      <c r="C20" s="40"/>
      <c r="D20" s="263"/>
      <c r="E20" s="41" t="s">
        <v>85</v>
      </c>
      <c r="F20" s="41"/>
      <c r="G20" s="41" t="str">
        <f>IF(ISBLANK(C20),"",IF(C20=A3,0,IF(C20=A2,'Single Family UA Schedule'!C30,FALSE)))</f>
        <v/>
      </c>
      <c r="H20" s="41" t="str">
        <f>IF(ISBLANK(C20),"",IF(C20=A3,0,IF(C20=A2,'Single Family UA Schedule'!D30,FALSE)))</f>
        <v/>
      </c>
      <c r="I20" s="41" t="str">
        <f>IF(ISBLANK(C20),"",IF(C20=A3,0,IF(C20=A2,'Single Family UA Schedule'!E30,FALSE)))</f>
        <v/>
      </c>
      <c r="J20" s="41" t="str">
        <f>IF(ISBLANK(C20),"",IF(C20=A3,0,IF(C20=A2,'Single Family UA Schedule'!F30,FALSE)))</f>
        <v/>
      </c>
      <c r="K20" s="41" t="str">
        <f>IF(ISBLANK(C20),"",IF(C20=A3,0,IF(C20=A2,'Single Family UA Schedule'!G30,FALSE)))</f>
        <v/>
      </c>
      <c r="L20" s="42" t="str">
        <f>IF(ISBLANK(C20),"",IF(C20=A3,0,IF(C20=A2,'Single Family UA Schedule'!H30,FALSE)))</f>
        <v/>
      </c>
    </row>
    <row r="21" spans="3:12" x14ac:dyDescent="0.3">
      <c r="C21" s="40"/>
      <c r="D21" s="41"/>
      <c r="E21" s="37" t="s">
        <v>95</v>
      </c>
      <c r="F21" s="37"/>
      <c r="G21" s="38">
        <f t="shared" ref="G21:L21" si="0">SUM(G9:G20)</f>
        <v>0</v>
      </c>
      <c r="H21" s="38">
        <f t="shared" si="0"/>
        <v>0</v>
      </c>
      <c r="I21" s="38">
        <f t="shared" si="0"/>
        <v>0</v>
      </c>
      <c r="J21" s="38">
        <f t="shared" si="0"/>
        <v>0</v>
      </c>
      <c r="K21" s="38">
        <f t="shared" si="0"/>
        <v>0</v>
      </c>
      <c r="L21" s="43">
        <f t="shared" si="0"/>
        <v>0</v>
      </c>
    </row>
    <row r="22" spans="3:12" x14ac:dyDescent="0.3">
      <c r="C22" s="40"/>
      <c r="D22" s="41"/>
      <c r="E22" s="41"/>
      <c r="F22" s="41"/>
      <c r="G22" s="41"/>
      <c r="H22" s="41"/>
      <c r="I22" s="41"/>
      <c r="J22" s="41"/>
      <c r="K22" s="41"/>
      <c r="L22" s="42"/>
    </row>
    <row r="23" spans="3:12" ht="15.75" customHeight="1" x14ac:dyDescent="0.3">
      <c r="C23" s="218" t="s">
        <v>103</v>
      </c>
      <c r="D23" s="219"/>
      <c r="E23" s="219"/>
      <c r="F23" s="219"/>
      <c r="G23" s="219"/>
      <c r="H23" s="219"/>
      <c r="I23" s="219"/>
      <c r="J23" s="219"/>
      <c r="K23" s="219"/>
      <c r="L23" s="220"/>
    </row>
    <row r="24" spans="3:12" ht="15" thickBot="1" x14ac:dyDescent="0.35">
      <c r="C24" s="221"/>
      <c r="D24" s="222"/>
      <c r="E24" s="222"/>
      <c r="F24" s="222"/>
      <c r="G24" s="222"/>
      <c r="H24" s="222"/>
      <c r="I24" s="222"/>
      <c r="J24" s="222"/>
      <c r="K24" s="222"/>
      <c r="L24" s="223"/>
    </row>
    <row r="25" spans="3:12" ht="15" thickTop="1" x14ac:dyDescent="0.3"/>
    <row r="26" spans="3:12" ht="15" customHeight="1" x14ac:dyDescent="0.3"/>
    <row r="27" spans="3:12" x14ac:dyDescent="0.3">
      <c r="D27" s="36"/>
      <c r="E27" s="36"/>
      <c r="F27" s="36"/>
      <c r="G27" s="36"/>
      <c r="H27" s="36"/>
      <c r="I27" s="36"/>
      <c r="J27" s="36"/>
    </row>
    <row r="28" spans="3:12" x14ac:dyDescent="0.3">
      <c r="C28" s="36"/>
      <c r="D28" s="36"/>
      <c r="E28" s="36"/>
      <c r="F28" s="36"/>
      <c r="G28" s="36"/>
      <c r="H28" s="36"/>
      <c r="I28" s="36"/>
    </row>
    <row r="29" spans="3:12" x14ac:dyDescent="0.3">
      <c r="C29" s="36"/>
      <c r="D29" s="36"/>
      <c r="E29" s="36"/>
      <c r="F29" s="36"/>
      <c r="G29" s="36"/>
      <c r="H29" s="36"/>
      <c r="I29" s="36"/>
    </row>
  </sheetData>
  <mergeCells count="10">
    <mergeCell ref="D13:D18"/>
    <mergeCell ref="D19:D20"/>
    <mergeCell ref="C23:L24"/>
    <mergeCell ref="C2:L2"/>
    <mergeCell ref="C3:L3"/>
    <mergeCell ref="C4:L4"/>
    <mergeCell ref="C5:L5"/>
    <mergeCell ref="C8:D8"/>
    <mergeCell ref="E8:F8"/>
    <mergeCell ref="G8:L8"/>
  </mergeCells>
  <dataValidations count="4">
    <dataValidation type="list" allowBlank="1" showInputMessage="1" showErrorMessage="1" sqref="F10:F12" xr:uid="{C37DE072-9F83-4B2D-AB7D-16310F1B62FE}">
      <formula1>$A$8:$A$11</formula1>
    </dataValidation>
    <dataValidation type="list" allowBlank="1" showInputMessage="1" showErrorMessage="1" sqref="C9:C20" xr:uid="{8F2A1842-EC56-4B28-9C83-23597A673125}">
      <formula1>$A$2:$A$4</formula1>
    </dataValidation>
    <dataValidation type="list" allowBlank="1" showInputMessage="1" showErrorMessage="1" sqref="F9" xr:uid="{812BCD39-E07D-420F-B98C-6D476267AF87}">
      <formula1>$A$5:$A$7</formula1>
    </dataValidation>
    <dataValidation type="list" allowBlank="1" showInputMessage="1" showErrorMessage="1" sqref="F13:F20" xr:uid="{698CA767-FD28-4F32-9CC3-88A8149D5343}">
      <formula1>$A$13:$A$15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E2585-FE8E-4875-8C0B-051A27C00FCB}">
  <sheetPr>
    <tabColor rgb="FF002060"/>
  </sheetPr>
  <dimension ref="A1:Q31"/>
  <sheetViews>
    <sheetView workbookViewId="0">
      <selection activeCell="B1" sqref="B1:H1"/>
    </sheetView>
  </sheetViews>
  <sheetFormatPr defaultRowHeight="14.4" x14ac:dyDescent="0.3"/>
  <cols>
    <col min="1" max="1" width="2.21875" customWidth="1"/>
    <col min="2" max="2" width="23.21875" customWidth="1"/>
  </cols>
  <sheetData>
    <row r="1" spans="1:17" x14ac:dyDescent="0.3">
      <c r="B1" s="257" t="s">
        <v>135</v>
      </c>
      <c r="C1" s="257"/>
      <c r="D1" s="257"/>
      <c r="E1" s="257"/>
      <c r="F1" s="257"/>
      <c r="G1" s="257"/>
      <c r="H1" s="257"/>
    </row>
    <row r="2" spans="1:17" ht="18" x14ac:dyDescent="0.35">
      <c r="A2" s="76"/>
      <c r="B2" s="77" t="s">
        <v>78</v>
      </c>
    </row>
    <row r="3" spans="1:17" ht="15" thickBot="1" x14ac:dyDescent="0.35">
      <c r="B3" s="75" t="s">
        <v>122</v>
      </c>
      <c r="C3" s="94" t="s">
        <v>128</v>
      </c>
      <c r="D3" s="95" t="s">
        <v>129</v>
      </c>
      <c r="E3" s="95" t="s">
        <v>130</v>
      </c>
      <c r="F3" s="95" t="s">
        <v>131</v>
      </c>
      <c r="G3" s="95" t="s">
        <v>132</v>
      </c>
      <c r="H3" s="95" t="s">
        <v>133</v>
      </c>
      <c r="I3" s="41"/>
      <c r="J3" s="41"/>
      <c r="K3" s="41"/>
      <c r="L3" s="41"/>
    </row>
    <row r="4" spans="1:17" x14ac:dyDescent="0.3">
      <c r="B4" t="s">
        <v>134</v>
      </c>
      <c r="C4" s="109">
        <v>18</v>
      </c>
      <c r="D4" s="96">
        <v>21</v>
      </c>
      <c r="E4" s="97">
        <v>23</v>
      </c>
      <c r="F4" s="98">
        <v>25</v>
      </c>
      <c r="G4" s="99">
        <v>27</v>
      </c>
      <c r="H4" s="100">
        <v>29</v>
      </c>
      <c r="I4" s="41"/>
      <c r="J4" s="41"/>
      <c r="K4" s="78"/>
      <c r="L4" s="78"/>
      <c r="M4" s="78"/>
      <c r="N4" s="78"/>
      <c r="O4" s="78"/>
      <c r="P4" s="78"/>
    </row>
    <row r="5" spans="1:17" x14ac:dyDescent="0.3">
      <c r="B5" t="s">
        <v>121</v>
      </c>
      <c r="C5" s="80">
        <v>15</v>
      </c>
      <c r="D5" s="82">
        <v>17</v>
      </c>
      <c r="E5" s="88">
        <v>20</v>
      </c>
      <c r="F5" s="84">
        <v>22</v>
      </c>
      <c r="G5" s="86">
        <v>24</v>
      </c>
      <c r="H5" s="101">
        <v>27</v>
      </c>
      <c r="I5" s="41"/>
      <c r="J5" s="41"/>
      <c r="K5" s="41"/>
      <c r="L5" s="41"/>
    </row>
    <row r="6" spans="1:17" x14ac:dyDescent="0.3">
      <c r="B6" t="s">
        <v>120</v>
      </c>
      <c r="C6" s="80">
        <v>10</v>
      </c>
      <c r="D6" s="82">
        <v>12</v>
      </c>
      <c r="E6" s="88">
        <v>13</v>
      </c>
      <c r="F6" s="84">
        <v>15</v>
      </c>
      <c r="G6" s="86">
        <v>16</v>
      </c>
      <c r="H6" s="101">
        <v>17</v>
      </c>
      <c r="I6" s="41"/>
      <c r="J6" s="41"/>
      <c r="K6" s="41"/>
      <c r="L6" s="41"/>
    </row>
    <row r="7" spans="1:17" ht="15" thickBot="1" x14ac:dyDescent="0.35">
      <c r="B7" s="75" t="s">
        <v>79</v>
      </c>
      <c r="C7" s="92" t="s">
        <v>128</v>
      </c>
      <c r="D7" s="93" t="s">
        <v>129</v>
      </c>
      <c r="E7" s="93" t="s">
        <v>130</v>
      </c>
      <c r="F7" s="93" t="s">
        <v>131</v>
      </c>
      <c r="G7" s="93" t="s">
        <v>132</v>
      </c>
      <c r="H7" s="102" t="s">
        <v>133</v>
      </c>
      <c r="I7" s="41"/>
      <c r="J7" s="41"/>
      <c r="K7" s="41"/>
      <c r="L7" s="41"/>
    </row>
    <row r="8" spans="1:17" x14ac:dyDescent="0.3">
      <c r="B8" t="s">
        <v>134</v>
      </c>
      <c r="C8" s="81">
        <v>3</v>
      </c>
      <c r="D8" s="83">
        <v>4</v>
      </c>
      <c r="E8" s="89">
        <v>5</v>
      </c>
      <c r="F8" s="85">
        <v>7</v>
      </c>
      <c r="G8" s="87">
        <v>9</v>
      </c>
      <c r="H8" s="103">
        <v>11</v>
      </c>
      <c r="I8" s="41"/>
      <c r="J8" s="41"/>
      <c r="K8" s="41"/>
      <c r="L8" s="41"/>
    </row>
    <row r="9" spans="1:17" x14ac:dyDescent="0.3">
      <c r="B9" t="s">
        <v>121</v>
      </c>
      <c r="C9" s="80">
        <v>6</v>
      </c>
      <c r="D9" s="82">
        <v>7</v>
      </c>
      <c r="E9" s="88">
        <v>10</v>
      </c>
      <c r="F9" s="84">
        <v>13</v>
      </c>
      <c r="G9" s="86">
        <v>16</v>
      </c>
      <c r="H9" s="101">
        <v>19</v>
      </c>
      <c r="I9" s="41"/>
      <c r="J9" s="78"/>
      <c r="K9" s="41"/>
      <c r="L9" s="78"/>
      <c r="M9" s="78"/>
      <c r="N9" s="78"/>
      <c r="O9" s="78"/>
      <c r="P9" s="78"/>
      <c r="Q9" s="78"/>
    </row>
    <row r="10" spans="1:17" x14ac:dyDescent="0.3">
      <c r="B10" t="s">
        <v>120</v>
      </c>
      <c r="C10" s="80">
        <v>4</v>
      </c>
      <c r="D10" s="82">
        <v>5</v>
      </c>
      <c r="E10" s="88">
        <v>7</v>
      </c>
      <c r="F10" s="84">
        <v>10</v>
      </c>
      <c r="G10" s="86">
        <v>12</v>
      </c>
      <c r="H10" s="101">
        <v>14</v>
      </c>
      <c r="I10" s="41"/>
      <c r="J10" s="41"/>
      <c r="K10" s="41"/>
      <c r="L10" s="41"/>
    </row>
    <row r="11" spans="1:17" ht="15" thickBot="1" x14ac:dyDescent="0.35">
      <c r="B11" s="75" t="s">
        <v>123</v>
      </c>
      <c r="C11" s="92" t="s">
        <v>128</v>
      </c>
      <c r="D11" s="93" t="s">
        <v>129</v>
      </c>
      <c r="E11" s="93" t="s">
        <v>130</v>
      </c>
      <c r="F11" s="93" t="s">
        <v>131</v>
      </c>
      <c r="G11" s="93" t="s">
        <v>132</v>
      </c>
      <c r="H11" s="102" t="s">
        <v>133</v>
      </c>
      <c r="I11" s="41"/>
      <c r="J11" s="41"/>
      <c r="K11" s="41"/>
      <c r="L11" s="41"/>
    </row>
    <row r="12" spans="1:17" x14ac:dyDescent="0.3">
      <c r="B12" t="s">
        <v>89</v>
      </c>
      <c r="C12" s="80">
        <v>33</v>
      </c>
      <c r="D12" s="82">
        <v>39</v>
      </c>
      <c r="E12" s="88">
        <v>55</v>
      </c>
      <c r="F12" s="84">
        <v>70</v>
      </c>
      <c r="G12" s="86">
        <v>84</v>
      </c>
      <c r="H12" s="101">
        <v>99</v>
      </c>
      <c r="I12" s="41"/>
      <c r="J12" s="41"/>
      <c r="K12" s="41"/>
      <c r="L12" s="41"/>
    </row>
    <row r="13" spans="1:17" x14ac:dyDescent="0.3">
      <c r="B13" t="s">
        <v>90</v>
      </c>
      <c r="C13" s="80">
        <v>24</v>
      </c>
      <c r="D13" s="82">
        <v>28</v>
      </c>
      <c r="E13" s="88">
        <v>39</v>
      </c>
      <c r="F13" s="84">
        <v>50</v>
      </c>
      <c r="G13" s="86">
        <v>62</v>
      </c>
      <c r="H13" s="101">
        <v>73</v>
      </c>
      <c r="I13" s="41"/>
      <c r="J13" s="41"/>
      <c r="K13" s="41"/>
      <c r="L13" s="41"/>
    </row>
    <row r="14" spans="1:17" ht="15" thickBot="1" x14ac:dyDescent="0.35">
      <c r="B14" s="75" t="s">
        <v>124</v>
      </c>
      <c r="C14" s="92" t="s">
        <v>128</v>
      </c>
      <c r="D14" s="93" t="s">
        <v>129</v>
      </c>
      <c r="E14" s="93" t="s">
        <v>130</v>
      </c>
      <c r="F14" s="93" t="s">
        <v>131</v>
      </c>
      <c r="G14" s="93" t="s">
        <v>132</v>
      </c>
      <c r="H14" s="102" t="s">
        <v>133</v>
      </c>
      <c r="I14" s="41"/>
      <c r="J14" s="41"/>
      <c r="K14" s="41"/>
      <c r="L14" s="41"/>
    </row>
    <row r="15" spans="1:17" x14ac:dyDescent="0.3">
      <c r="B15" t="s">
        <v>89</v>
      </c>
      <c r="C15" s="80">
        <v>15</v>
      </c>
      <c r="D15" s="82">
        <v>17</v>
      </c>
      <c r="E15" s="88">
        <v>39</v>
      </c>
      <c r="F15" s="84">
        <v>60</v>
      </c>
      <c r="G15" s="86">
        <v>82</v>
      </c>
      <c r="H15" s="101">
        <v>103</v>
      </c>
      <c r="I15" s="41"/>
      <c r="J15" s="41"/>
      <c r="K15" s="78"/>
      <c r="L15" s="78"/>
      <c r="M15" s="78"/>
      <c r="N15" s="78"/>
      <c r="O15" s="78"/>
      <c r="P15" s="78"/>
    </row>
    <row r="16" spans="1:17" x14ac:dyDescent="0.3">
      <c r="B16" t="s">
        <v>90</v>
      </c>
      <c r="C16" s="80">
        <v>12</v>
      </c>
      <c r="D16" s="82">
        <v>15</v>
      </c>
      <c r="E16" s="88">
        <v>33</v>
      </c>
      <c r="F16" s="84">
        <v>52</v>
      </c>
      <c r="G16" s="86">
        <v>72</v>
      </c>
      <c r="H16" s="101">
        <v>93</v>
      </c>
      <c r="I16" s="41"/>
      <c r="J16" s="41"/>
      <c r="K16" s="41"/>
      <c r="L16" s="41"/>
    </row>
    <row r="17" spans="2:17" ht="15" thickBot="1" x14ac:dyDescent="0.35">
      <c r="B17" s="75" t="s">
        <v>125</v>
      </c>
      <c r="C17" s="92" t="s">
        <v>128</v>
      </c>
      <c r="D17" s="93" t="s">
        <v>129</v>
      </c>
      <c r="E17" s="93" t="s">
        <v>130</v>
      </c>
      <c r="F17" s="93" t="s">
        <v>131</v>
      </c>
      <c r="G17" s="93" t="s">
        <v>132</v>
      </c>
      <c r="H17" s="102" t="s">
        <v>133</v>
      </c>
      <c r="I17" s="41"/>
      <c r="J17" s="41"/>
      <c r="K17" s="41"/>
      <c r="L17" s="41"/>
    </row>
    <row r="18" spans="2:17" x14ac:dyDescent="0.3">
      <c r="B18" s="67" t="s">
        <v>134</v>
      </c>
      <c r="C18" s="81">
        <v>8</v>
      </c>
      <c r="D18" s="83">
        <v>10</v>
      </c>
      <c r="E18" s="89">
        <v>14</v>
      </c>
      <c r="F18" s="85">
        <v>19</v>
      </c>
      <c r="G18" s="87">
        <v>23</v>
      </c>
      <c r="H18" s="103">
        <v>28</v>
      </c>
      <c r="I18" s="41"/>
      <c r="J18" s="41"/>
      <c r="K18" s="41"/>
      <c r="L18" s="41"/>
    </row>
    <row r="19" spans="2:17" x14ac:dyDescent="0.3">
      <c r="B19" t="s">
        <v>121</v>
      </c>
      <c r="C19" s="80">
        <v>17</v>
      </c>
      <c r="D19" s="82">
        <v>19</v>
      </c>
      <c r="E19" s="88">
        <v>24</v>
      </c>
      <c r="F19" s="84">
        <v>29</v>
      </c>
      <c r="G19" s="86">
        <v>34</v>
      </c>
      <c r="H19" s="101">
        <v>39</v>
      </c>
      <c r="I19" s="41"/>
      <c r="J19" s="41"/>
      <c r="K19" s="41"/>
      <c r="L19" s="41"/>
    </row>
    <row r="20" spans="2:17" x14ac:dyDescent="0.3">
      <c r="B20" t="s">
        <v>120</v>
      </c>
      <c r="C20" s="80">
        <v>12</v>
      </c>
      <c r="D20" s="82">
        <v>14</v>
      </c>
      <c r="E20" s="88">
        <v>18</v>
      </c>
      <c r="F20" s="84">
        <v>22</v>
      </c>
      <c r="G20" s="86">
        <v>26</v>
      </c>
      <c r="H20" s="101">
        <v>30</v>
      </c>
      <c r="I20" s="41"/>
      <c r="J20" s="41"/>
      <c r="K20" s="41"/>
      <c r="L20" s="41"/>
    </row>
    <row r="21" spans="2:17" ht="15" thickBot="1" x14ac:dyDescent="0.35">
      <c r="B21" s="75" t="s">
        <v>126</v>
      </c>
      <c r="C21" s="92" t="s">
        <v>128</v>
      </c>
      <c r="D21" s="93" t="s">
        <v>129</v>
      </c>
      <c r="E21" s="93" t="s">
        <v>130</v>
      </c>
      <c r="F21" s="93" t="s">
        <v>131</v>
      </c>
      <c r="G21" s="93" t="s">
        <v>132</v>
      </c>
      <c r="H21" s="102" t="s">
        <v>133</v>
      </c>
      <c r="I21" s="41"/>
      <c r="J21" s="41"/>
      <c r="K21" s="41"/>
      <c r="L21" s="41"/>
    </row>
    <row r="22" spans="2:17" x14ac:dyDescent="0.3">
      <c r="B22" t="s">
        <v>80</v>
      </c>
      <c r="C22" s="80">
        <v>16</v>
      </c>
      <c r="D22" s="82">
        <v>18</v>
      </c>
      <c r="E22" s="88">
        <v>40</v>
      </c>
      <c r="F22" s="84">
        <v>77</v>
      </c>
      <c r="G22" s="86">
        <v>113</v>
      </c>
      <c r="H22" s="101">
        <v>150</v>
      </c>
      <c r="I22" s="41"/>
      <c r="J22" s="41"/>
      <c r="K22" s="41"/>
      <c r="L22" s="41"/>
    </row>
    <row r="23" spans="2:17" x14ac:dyDescent="0.3">
      <c r="B23" t="s">
        <v>81</v>
      </c>
      <c r="C23" s="80">
        <v>29</v>
      </c>
      <c r="D23" s="82">
        <v>31</v>
      </c>
      <c r="E23" s="88">
        <v>48</v>
      </c>
      <c r="F23" s="84">
        <v>74</v>
      </c>
      <c r="G23" s="86">
        <v>99</v>
      </c>
      <c r="H23" s="101">
        <v>125</v>
      </c>
      <c r="I23" s="41"/>
      <c r="J23" s="41"/>
      <c r="K23" s="41"/>
      <c r="L23" s="41"/>
    </row>
    <row r="24" spans="2:17" x14ac:dyDescent="0.3">
      <c r="B24" t="s">
        <v>82</v>
      </c>
      <c r="C24" s="80">
        <v>27</v>
      </c>
      <c r="D24" s="82">
        <v>27</v>
      </c>
      <c r="E24" s="88">
        <v>27</v>
      </c>
      <c r="F24" s="84">
        <v>27</v>
      </c>
      <c r="G24" s="86">
        <v>27</v>
      </c>
      <c r="H24" s="101">
        <v>27</v>
      </c>
      <c r="I24" s="41"/>
      <c r="J24" s="41"/>
      <c r="K24" s="41"/>
      <c r="L24" s="41"/>
    </row>
    <row r="25" spans="2:17" x14ac:dyDescent="0.3">
      <c r="B25" t="s">
        <v>127</v>
      </c>
      <c r="C25" s="80">
        <v>15</v>
      </c>
      <c r="D25" s="82">
        <v>15</v>
      </c>
      <c r="E25" s="88">
        <v>15</v>
      </c>
      <c r="F25" s="84">
        <v>15</v>
      </c>
      <c r="G25" s="86">
        <v>15</v>
      </c>
      <c r="H25" s="101">
        <v>15</v>
      </c>
      <c r="I25" s="41"/>
      <c r="J25" s="41"/>
      <c r="K25" s="41"/>
      <c r="L25" s="41"/>
    </row>
    <row r="26" spans="2:17" x14ac:dyDescent="0.3">
      <c r="B26" t="s">
        <v>83</v>
      </c>
      <c r="C26" s="80">
        <v>17</v>
      </c>
      <c r="D26" s="82">
        <v>17</v>
      </c>
      <c r="E26" s="88">
        <v>17</v>
      </c>
      <c r="F26" s="84">
        <v>17</v>
      </c>
      <c r="G26" s="86">
        <v>17</v>
      </c>
      <c r="H26" s="101">
        <v>17</v>
      </c>
      <c r="I26" s="41"/>
      <c r="J26" s="41"/>
      <c r="K26" s="41"/>
      <c r="L26" s="41"/>
    </row>
    <row r="27" spans="2:17" ht="15" thickBot="1" x14ac:dyDescent="0.35">
      <c r="B27" s="75" t="s">
        <v>84</v>
      </c>
      <c r="C27" s="92" t="s">
        <v>128</v>
      </c>
      <c r="D27" s="93" t="s">
        <v>129</v>
      </c>
      <c r="E27" s="93" t="s">
        <v>130</v>
      </c>
      <c r="F27" s="93" t="s">
        <v>131</v>
      </c>
      <c r="G27" s="93" t="s">
        <v>132</v>
      </c>
      <c r="H27" s="102" t="s">
        <v>133</v>
      </c>
      <c r="I27" s="41"/>
      <c r="J27" s="41"/>
      <c r="K27" s="41"/>
      <c r="L27" s="41"/>
    </row>
    <row r="28" spans="2:17" x14ac:dyDescent="0.3">
      <c r="B28" t="s">
        <v>89</v>
      </c>
      <c r="C28" s="80">
        <v>14</v>
      </c>
      <c r="D28" s="82">
        <v>14</v>
      </c>
      <c r="E28" s="88">
        <v>14</v>
      </c>
      <c r="F28" s="84">
        <v>14</v>
      </c>
      <c r="G28" s="86">
        <v>14</v>
      </c>
      <c r="H28" s="101">
        <v>14</v>
      </c>
      <c r="I28" s="41"/>
      <c r="J28" s="41"/>
      <c r="K28" s="41"/>
      <c r="L28" s="78"/>
      <c r="M28" s="78"/>
      <c r="N28" s="78"/>
      <c r="O28" s="78"/>
      <c r="P28" s="78"/>
      <c r="Q28" s="78"/>
    </row>
    <row r="29" spans="2:17" x14ac:dyDescent="0.3">
      <c r="B29" t="s">
        <v>90</v>
      </c>
      <c r="C29" s="80">
        <v>22</v>
      </c>
      <c r="D29" s="82">
        <v>22</v>
      </c>
      <c r="E29" s="88">
        <v>22</v>
      </c>
      <c r="F29" s="84">
        <v>22</v>
      </c>
      <c r="G29" s="86">
        <v>22</v>
      </c>
      <c r="H29" s="101">
        <v>22</v>
      </c>
      <c r="I29" s="41"/>
      <c r="J29" s="41"/>
      <c r="K29" s="41"/>
      <c r="L29" s="41"/>
    </row>
    <row r="30" spans="2:17" x14ac:dyDescent="0.3">
      <c r="B30" t="s">
        <v>85</v>
      </c>
      <c r="C30" s="110">
        <v>12</v>
      </c>
      <c r="D30" s="104">
        <v>12</v>
      </c>
      <c r="E30" s="105">
        <v>12</v>
      </c>
      <c r="F30" s="106">
        <v>12</v>
      </c>
      <c r="G30" s="107">
        <v>12</v>
      </c>
      <c r="H30" s="108">
        <v>12</v>
      </c>
      <c r="I30" s="41"/>
      <c r="J30" s="41"/>
      <c r="K30" s="41"/>
      <c r="L30" s="41"/>
    </row>
    <row r="31" spans="2:17" x14ac:dyDescent="0.3">
      <c r="C31" s="18"/>
      <c r="I31" s="41"/>
      <c r="J31" s="41"/>
      <c r="K31" s="41"/>
      <c r="L31" s="41"/>
    </row>
  </sheetData>
  <mergeCells count="1">
    <mergeCell ref="B1:H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043AD-DEE9-4359-9EAF-62DFA5246738}">
  <dimension ref="A1:M29"/>
  <sheetViews>
    <sheetView topLeftCell="B1" workbookViewId="0">
      <selection activeCell="B1" sqref="B1:H1"/>
    </sheetView>
  </sheetViews>
  <sheetFormatPr defaultRowHeight="14.4" x14ac:dyDescent="0.3"/>
  <cols>
    <col min="1" max="1" width="23.44140625" hidden="1" customWidth="1"/>
    <col min="2" max="2" width="2.21875" customWidth="1"/>
    <col min="3" max="3" width="8" customWidth="1"/>
    <col min="4" max="4" width="3.21875" customWidth="1"/>
    <col min="5" max="5" width="18.5546875" customWidth="1"/>
    <col min="6" max="6" width="22" customWidth="1"/>
    <col min="7" max="8" width="10.77734375" customWidth="1"/>
    <col min="9" max="10" width="11.77734375" customWidth="1"/>
    <col min="11" max="11" width="11.21875" customWidth="1"/>
    <col min="12" max="12" width="10.77734375" customWidth="1"/>
  </cols>
  <sheetData>
    <row r="1" spans="1:13" ht="15" thickTop="1" x14ac:dyDescent="0.3">
      <c r="C1" s="39"/>
      <c r="D1" s="44"/>
      <c r="E1" s="44"/>
      <c r="F1" s="44"/>
      <c r="G1" s="44"/>
      <c r="H1" s="44"/>
      <c r="I1" s="44"/>
      <c r="J1" s="44"/>
      <c r="K1" s="44"/>
      <c r="L1" s="45"/>
    </row>
    <row r="2" spans="1:13" x14ac:dyDescent="0.3">
      <c r="A2" t="s">
        <v>75</v>
      </c>
      <c r="C2" s="264" t="s">
        <v>138</v>
      </c>
      <c r="D2" s="225"/>
      <c r="E2" s="225"/>
      <c r="F2" s="225"/>
      <c r="G2" s="225"/>
      <c r="H2" s="225"/>
      <c r="I2" s="225"/>
      <c r="J2" s="225"/>
      <c r="K2" s="225"/>
      <c r="L2" s="265"/>
    </row>
    <row r="3" spans="1:13" x14ac:dyDescent="0.3">
      <c r="A3" t="s">
        <v>76</v>
      </c>
      <c r="C3" s="264" t="s">
        <v>73</v>
      </c>
      <c r="D3" s="225"/>
      <c r="E3" s="225"/>
      <c r="F3" s="225"/>
      <c r="G3" s="225"/>
      <c r="H3" s="225"/>
      <c r="I3" s="225"/>
      <c r="J3" s="225"/>
      <c r="K3" s="225"/>
      <c r="L3" s="265"/>
    </row>
    <row r="4" spans="1:13" ht="16.2" x14ac:dyDescent="0.3">
      <c r="C4" s="264" t="s">
        <v>96</v>
      </c>
      <c r="D4" s="225"/>
      <c r="E4" s="225"/>
      <c r="F4" s="225"/>
      <c r="G4" s="225"/>
      <c r="H4" s="225"/>
      <c r="I4" s="225"/>
      <c r="J4" s="225"/>
      <c r="K4" s="225"/>
      <c r="L4" s="265"/>
      <c r="M4" s="50"/>
    </row>
    <row r="5" spans="1:13" x14ac:dyDescent="0.3">
      <c r="A5" t="s">
        <v>91</v>
      </c>
      <c r="C5" s="264" t="s">
        <v>23</v>
      </c>
      <c r="D5" s="225"/>
      <c r="E5" s="225"/>
      <c r="F5" s="225"/>
      <c r="G5" s="225"/>
      <c r="H5" s="225"/>
      <c r="I5" s="225"/>
      <c r="J5" s="225"/>
      <c r="K5" s="225"/>
      <c r="L5" s="265"/>
    </row>
    <row r="6" spans="1:13" ht="14.25" customHeight="1" x14ac:dyDescent="0.3">
      <c r="A6" t="s">
        <v>92</v>
      </c>
      <c r="C6" s="111"/>
      <c r="D6" s="112"/>
      <c r="E6" s="112"/>
      <c r="F6" s="112"/>
      <c r="G6" s="112"/>
      <c r="H6" s="112"/>
      <c r="I6" s="112"/>
      <c r="J6" s="112"/>
      <c r="K6" s="41"/>
      <c r="L6" s="42"/>
    </row>
    <row r="7" spans="1:13" ht="30.75" customHeight="1" thickBot="1" x14ac:dyDescent="0.35">
      <c r="C7" s="46"/>
      <c r="D7" s="47"/>
      <c r="E7" s="47"/>
      <c r="F7" s="47" t="s">
        <v>77</v>
      </c>
      <c r="G7" s="48" t="s">
        <v>88</v>
      </c>
      <c r="H7" s="48" t="s">
        <v>97</v>
      </c>
      <c r="I7" s="48" t="s">
        <v>98</v>
      </c>
      <c r="J7" s="48" t="s">
        <v>99</v>
      </c>
      <c r="K7" s="48" t="s">
        <v>100</v>
      </c>
      <c r="L7" s="49" t="s">
        <v>101</v>
      </c>
    </row>
    <row r="8" spans="1:13" ht="45" customHeight="1" x14ac:dyDescent="0.3">
      <c r="A8" t="s">
        <v>119</v>
      </c>
      <c r="C8" s="266" t="s">
        <v>87</v>
      </c>
      <c r="D8" s="267"/>
      <c r="E8" s="268" t="s">
        <v>78</v>
      </c>
      <c r="F8" s="268"/>
      <c r="G8" s="268" t="s">
        <v>74</v>
      </c>
      <c r="H8" s="268"/>
      <c r="I8" s="268"/>
      <c r="J8" s="268"/>
      <c r="K8" s="268"/>
      <c r="L8" s="269"/>
    </row>
    <row r="9" spans="1:13" x14ac:dyDescent="0.3">
      <c r="A9" t="s">
        <v>93</v>
      </c>
      <c r="C9" s="40"/>
      <c r="D9" s="90"/>
      <c r="E9" s="41" t="s">
        <v>124</v>
      </c>
      <c r="F9" s="41"/>
      <c r="G9" s="79" t="str">
        <f>IF(ISBLANK(C9),"",IF(C9=A3,0,IF(F9=A5,'Townhouse UA Schedule'!C15,IF(F9=A6,'Townhouse UA Schedule'!C16,FALSE))))</f>
        <v/>
      </c>
      <c r="H9" s="41" t="str">
        <f>IF(ISBLANK(C9),"",IF(C9=A3,0,IF(F9=A5,'Townhouse UA Schedule'!D15,IF(F9=A6,'Townhouse UA Schedule'!D16,FALSE))))</f>
        <v/>
      </c>
      <c r="I9" s="41" t="str">
        <f>IF(ISBLANK(C9),"",IF(C9=A3,0,IF(F9=A5,'Townhouse UA Schedule'!E15,IF(F9=A6,'Townhouse UA Schedule'!E16,FALSE))))</f>
        <v/>
      </c>
      <c r="J9" s="41" t="str">
        <f>IF(ISBLANK(C9),"",IF(C9=A3,0,IF(F9=A5,'Townhouse UA Schedule'!F15,IF(F9=A6,'Townhouse UA Schedule'!F16,FALSE))))</f>
        <v/>
      </c>
      <c r="K9" s="41" t="str">
        <f>IF(ISBLANK(C9),"",IF(C9=A3,0,IF(F9=A5,'Townhouse UA Schedule'!G15,IF(F9=A6,'Townhouse UA Schedule'!G16,FALSE))))</f>
        <v/>
      </c>
      <c r="L9" s="42" t="str">
        <f>IF(ISBLANK(C9),"",IF(C9=A3,0,IF(F9=A5,'Townhouse UA Schedule'!H15,IF(F9=A6,'Townhouse UA Schedule'!H16,FALSE))))</f>
        <v/>
      </c>
    </row>
    <row r="10" spans="1:13" x14ac:dyDescent="0.3">
      <c r="A10" t="s">
        <v>94</v>
      </c>
      <c r="C10" s="40"/>
      <c r="D10" s="54"/>
      <c r="E10" s="41" t="s">
        <v>122</v>
      </c>
      <c r="F10" s="41"/>
      <c r="G10" s="79" t="str">
        <f>IF(ISBLANK(C10),"",IF(C10=A3,0,IF(F10=A8,'Townhouse UA Schedule'!C4,IF(F10=A9,'Townhouse UA Schedule'!C5,IF(F10=A10,'Townhouse UA Schedule'!C6,FALSE)))))</f>
        <v/>
      </c>
      <c r="H10" s="41" t="str">
        <f>IF(ISBLANK(C10),"",IF(C10=A3,,IF(F10=A8,'Townhouse UA Schedule'!D4,IF(F10=A9,'Townhouse UA Schedule'!D5,IF(F10=A10,'Townhouse UA Schedule'!D6,FALSE)))))</f>
        <v/>
      </c>
      <c r="I10" s="41" t="str">
        <f>IF(ISBLANK(C10),"",IF(C10=A3,0,IF(F10=A8,'Townhouse UA Schedule'!E4,IF(F10=A9,'Townhouse UA Schedule'!E5,IF(F10=A10,'Townhouse UA Schedule'!E6,FALSE)))))</f>
        <v/>
      </c>
      <c r="J10" s="41" t="str">
        <f>IF(ISBLANK(C10),"",IF(C10=A3,0,IF(F10=A8,'Townhouse UA Schedule'!F4,IF(F10=A9,'Townhouse UA Schedule'!F5,IF(F10=A10,'Townhouse UA Schedule'!F6,FALSE)))))</f>
        <v/>
      </c>
      <c r="K10" s="41" t="str">
        <f>IF(ISBLANK(C10),"",IF(C10=A3,0,IF(F10=A8,'Townhouse UA Schedule'!G4,IF(F10=A9,'Townhouse UA Schedule'!G5,IF(F10=A10,'Townhouse UA Schedule'!G6,FALSE)))))</f>
        <v/>
      </c>
      <c r="L10" s="42" t="str">
        <f>IF(ISBLANK(C10),"",IF(C10=A3,0,IF(F10=A8,'Townhouse UA Schedule'!H4,IF(F10=A9,'Townhouse UA Schedule'!H5,IF(F10=A10,'Townhouse UA Schedule'!H6,FALSE)))))</f>
        <v/>
      </c>
    </row>
    <row r="11" spans="1:13" x14ac:dyDescent="0.3">
      <c r="C11" s="40"/>
      <c r="D11" s="54"/>
      <c r="E11" s="41" t="s">
        <v>79</v>
      </c>
      <c r="F11" s="41"/>
      <c r="G11" s="41" t="str">
        <f>IF(ISBLANK(C11),"",IF(C11=A3,0,IF(F11=A8,'Townhouse UA Schedule'!C8,IF(F11=A9,'Townhouse UA Schedule'!C9,IF(F11=A10,'Townhouse UA Schedule'!C10,FALSE)))))</f>
        <v/>
      </c>
      <c r="H11" s="41" t="str">
        <f>IF(ISBLANK(C11),"",IF(C11=A3,0,IF(F11=A8,'Townhouse UA Schedule'!D8,IF(F11=A9,'Townhouse UA Schedule'!D9,IF(F11=A10,'Townhouse UA Schedule'!D10,FALSE)))))</f>
        <v/>
      </c>
      <c r="I11" s="41" t="str">
        <f>IF(ISBLANK(C11),"",IF(C11=A3,0,IF(F11=A8,'Townhouse UA Schedule'!E8,IF(F11=A9,'Townhouse UA Schedule'!E9,IF(F11=A10,'Townhouse UA Schedule'!E10,FALSE)))))</f>
        <v/>
      </c>
      <c r="J11" s="41" t="str">
        <f>IF(ISBLANK(C11),"",IF(C11=A3,0,IF(F11=A8,'Townhouse UA Schedule'!F8,IF(F11=A9,'Townhouse UA Schedule'!F9,IF(F11=A10,'Townhouse UA Schedule'!F10,FALSE)))))</f>
        <v/>
      </c>
      <c r="K11" s="41" t="str">
        <f>IF(ISBLANK(C11),"",IF(C11=A3,0,IF(F11=A8,'Townhouse UA Schedule'!G8,IF(F11=A9,'Townhouse UA Schedule'!G9,IF(F11=A10,'Townhouse UA Schedule'!G10,FALSE)))))</f>
        <v/>
      </c>
      <c r="L11" s="42" t="str">
        <f>IF(ISBLANK(C11),"",IF(C11=A3,0,IF(F11=A8,'Townhouse UA Schedule'!H8,IF(F11=A9,'Townhouse UA Schedule'!H9,IF(F11=A10,'Townhouse UA Schedule'!H10,FALSE)))))</f>
        <v/>
      </c>
    </row>
    <row r="12" spans="1:13" x14ac:dyDescent="0.3">
      <c r="C12" s="40"/>
      <c r="D12" s="54"/>
      <c r="E12" s="41" t="s">
        <v>125</v>
      </c>
      <c r="F12" s="41"/>
      <c r="G12" s="41" t="str">
        <f>IF(ISBLANK(C12),"",IF(C12=A3,0,IF(F12=A8,'Townhouse UA Schedule'!C18,IF(F12=A9,'Townhouse UA Schedule'!C19,IF(F12=A10,'Townhouse UA Schedule'!C20,FALSE)))))</f>
        <v/>
      </c>
      <c r="H12" s="41" t="str">
        <f>IF(ISBLANK(C12),"",IF(C12=A3,0,IF(F12=A8,'Townhouse UA Schedule'!D18,IF(F12=A9,'Townhouse UA Schedule'!D19,IF(F12=A10,'Townhouse UA Schedule'!D20,FALSE)))))</f>
        <v/>
      </c>
      <c r="I12" s="41" t="str">
        <f>IF(ISBLANK(C12),"",IF(C12=A3,0,IF(F12=A8,'Townhouse UA Schedule'!E18,IF(F12=A9,'Townhouse UA Schedule'!E19,IF(F12=A10,'Townhouse UA Schedule'!E20,FALSE)))))</f>
        <v/>
      </c>
      <c r="J12" s="41" t="str">
        <f>IF(ISBLANK(C12),"",IF(C12=A3,0,IF(F12=A8,'Townhouse UA Schedule'!F18,IF(F12=A9,'Townhouse UA Schedule'!F19,IF(F12=A10,'Townhouse UA Schedule'!F20,FALSE)))))</f>
        <v/>
      </c>
      <c r="K12" s="41" t="str">
        <f>IF(ISBLANK(C12),"",IF(C12=A3,0,IF(F12=A8,'Townhouse UA Schedule'!G18,IF(F12=A9,'Townhouse UA Schedule'!G19,IF(F12=A10,'Townhouse UA Schedule'!G20,FALSE)))))</f>
        <v/>
      </c>
      <c r="L12" s="42" t="str">
        <f>IF(ISBLANK(C12),"",IF(C12=A3,0,IF(F12=A8,'Townhouse UA Schedule'!H18,IF(F12=A9,'Townhouse UA Schedule'!H19,IF(F12=A10,'Townhouse UA Schedule'!H20,FALSE)))))</f>
        <v/>
      </c>
    </row>
    <row r="13" spans="1:13" x14ac:dyDescent="0.3">
      <c r="A13" t="s">
        <v>89</v>
      </c>
      <c r="C13" s="40"/>
      <c r="D13" s="262" t="s">
        <v>126</v>
      </c>
      <c r="E13" s="41" t="s">
        <v>123</v>
      </c>
      <c r="F13" s="41"/>
      <c r="G13" s="41" t="str">
        <f>IF(ISBLANK(C13),"",IF(C13=A3,0,IF(F13=A13,'Townhouse UA Schedule'!C12,IF(F13=A14,'Townhouse UA Schedule'!C13,FALSE))))</f>
        <v/>
      </c>
      <c r="H13" s="41" t="str">
        <f>IF(ISBLANK(C13),"",IF(C13=A3,0,IF(F13=A13,'Townhouse UA Schedule'!D12,IF(F13=A14,'Townhouse UA Schedule'!D13,FALSE))))</f>
        <v/>
      </c>
      <c r="I13" s="41" t="str">
        <f>IF(ISBLANK(C13),"",IF(C13=A3,0,IF(F13=A13,'Townhouse UA Schedule'!E12,IF(F13=A14,'Townhouse UA Schedule'!E13,FALSE))))</f>
        <v/>
      </c>
      <c r="J13" s="41" t="str">
        <f>IF(ISBLANK(C13),"",IF(C13=A3,0,IF(F13=A13,'Townhouse UA Schedule'!F12,IF(F13=A14,'Townhouse UA Schedule'!F13,FALSE))))</f>
        <v/>
      </c>
      <c r="K13" s="41" t="str">
        <f>IF(ISBLANK(C13),"",IF(C13=A3,0,IF(F13=A13,'Townhouse UA Schedule'!G12,IF(F13=A14,'Townhouse UA Schedule'!G13,FALSE))))</f>
        <v/>
      </c>
      <c r="L13" s="42" t="str">
        <f>IF(ISBLANK(C13),"",IF(C13=A3,0,IF(F13=A13,'Townhouse UA Schedule'!H12,IF(F13=A14,'Townhouse UA Schedule'!H13,FALSE))))</f>
        <v/>
      </c>
    </row>
    <row r="14" spans="1:13" x14ac:dyDescent="0.3">
      <c r="A14" t="s">
        <v>90</v>
      </c>
      <c r="C14" s="40"/>
      <c r="D14" s="262"/>
      <c r="E14" s="41" t="s">
        <v>80</v>
      </c>
      <c r="F14" s="41"/>
      <c r="G14" s="41" t="str">
        <f>IF(ISBLANK(C14),"",IF(C14=A3,0,IF(C14=A2,'Townhouse UA Schedule'!C22,FALSE)))</f>
        <v/>
      </c>
      <c r="H14" s="41" t="str">
        <f>IF(ISBLANK(C14),"",IF(C14=A3,0,IF(C14=A2,'Townhouse UA Schedule'!D22,FALSE)))</f>
        <v/>
      </c>
      <c r="I14" s="41" t="str">
        <f>IF(ISBLANK(C14),"",IF(C14=A3,0,IF(C14=A2,'Single Family UA Schedule'!E22,FALSE)))</f>
        <v/>
      </c>
      <c r="J14" s="41" t="str">
        <f>IF(ISBLANK(C14),"",IF(C14=A3,0,IF(C14=A2,'Townhouse UA Schedule'!F22,FALSE)))</f>
        <v/>
      </c>
      <c r="K14" s="41" t="str">
        <f>IF(ISBLANK(C14),"",IF(C14=A3,0,IF(C14=A2,'Townhouse UA Schedule'!G22,FALSE)))</f>
        <v/>
      </c>
      <c r="L14" s="91" t="str">
        <f>IF(ISBLANK(C14),"",IF(C14=A3,0,IF(C14=A2,'Townhouse UA Schedule'!H22,FALSE)))</f>
        <v/>
      </c>
    </row>
    <row r="15" spans="1:13" x14ac:dyDescent="0.3">
      <c r="C15" s="40"/>
      <c r="D15" s="262"/>
      <c r="E15" s="41" t="s">
        <v>81</v>
      </c>
      <c r="F15" s="41"/>
      <c r="G15" s="41" t="str">
        <f>IF(ISBLANK(C15),"",IF(C15=A3,0,IF(C15=A2,'Townhouse UA Schedule'!C23,FALSE)))</f>
        <v/>
      </c>
      <c r="H15" s="41" t="str">
        <f>IF(ISBLANK(C15),"",IF(C15=A3,0,IF(C15=A2,'Townhouse UA Schedule'!D23,FALSE)))</f>
        <v/>
      </c>
      <c r="I15" s="41" t="str">
        <f>IF(ISBLANK(C15),"",IF(C15=A3,0,IF(C15=A2,'Townhouse UA Schedule'!E23,FALSE)))</f>
        <v/>
      </c>
      <c r="J15" s="41" t="str">
        <f>IF(ISBLANK(C15),"",IF(C15=A3,0,IF(C15=A2,'Townhouse UA Schedule'!F23,FALSE)))</f>
        <v/>
      </c>
      <c r="K15" s="41" t="str">
        <f>IF(ISBLANK(C15),"",IF(C15=A3,0,IF(C15=A2,'Townhouse UA Schedule'!G23,FALSE)))</f>
        <v/>
      </c>
      <c r="L15" s="42" t="str">
        <f>IF(ISBLANK(C15),"",IF(C15=A3,0,IF(C15=A2,'Townhouse UA Schedule'!H23,FALSE)))</f>
        <v/>
      </c>
    </row>
    <row r="16" spans="1:13" x14ac:dyDescent="0.3">
      <c r="C16" s="40"/>
      <c r="D16" s="262"/>
      <c r="E16" s="41" t="s">
        <v>82</v>
      </c>
      <c r="F16" s="41"/>
      <c r="G16" s="41" t="str">
        <f>IF(ISBLANK(C16),"",IF(C16=A3,0,IF(C16=A2,'Townhouse UA Schedule'!C24,FALSE)))</f>
        <v/>
      </c>
      <c r="H16" s="41" t="str">
        <f>IF(ISBLANK(C16),"",IF(C16=A3,0,IF(C16=A2,'Townhouse UA Schedule'!D24,FALSE)))</f>
        <v/>
      </c>
      <c r="I16" s="41" t="str">
        <f>IF(ISBLANK(C16),"",IF(C16=A3,0,IF(C16=A2,'Townhouse UA Schedule'!E24,FALSE)))</f>
        <v/>
      </c>
      <c r="J16" s="41" t="str">
        <f>IF(ISBLANK(C16),"",IF(C16=A3,0,IF(C16=A2,'Townhouse UA Schedule'!F24,FALSE)))</f>
        <v/>
      </c>
      <c r="K16" s="41" t="str">
        <f>IF(ISBLANK(C16),"",IF(C16=A3,0,IF(C16=A2,'Townhouse UA Schedule'!G24,FALSE)))</f>
        <v/>
      </c>
      <c r="L16" s="42" t="str">
        <f>IF(ISBLANK(C16),"",IF(C16=A3,0,IF(C16=A2,'Townhouse UA Schedule'!H24,FALSE)))</f>
        <v/>
      </c>
    </row>
    <row r="17" spans="3:12" x14ac:dyDescent="0.3">
      <c r="C17" s="40"/>
      <c r="D17" s="262"/>
      <c r="E17" s="41" t="s">
        <v>127</v>
      </c>
      <c r="F17" s="41"/>
      <c r="G17" s="41" t="str">
        <f>IF(ISBLANK(C17),"",IF(C17=A3,0,IF(C17=A2,'Townhouse UA Schedule'!C25,FALSE)))</f>
        <v/>
      </c>
      <c r="H17" s="41" t="str">
        <f>IF(ISBLANK(C17),"",IF(C17=A3,0,IF(C17=A2,'Townhouse UA Schedule'!D25,FALSE)))</f>
        <v/>
      </c>
      <c r="I17" s="41" t="str">
        <f>IF(ISBLANK(C17),"",IF(C17=A3,0,IF(C17=A2,'Townhouse UA Schedule'!E25,FALSE)))</f>
        <v/>
      </c>
      <c r="J17" s="41" t="str">
        <f>IF(ISBLANK(C17),"",IF(C17=A3,0,IF(C17=A2,'Townhouse UA Schedule'!F25,FALSE)))</f>
        <v/>
      </c>
      <c r="K17" s="41" t="str">
        <f>IF(ISBLANK(C17),"",IF(C17=A3,0,IF(C17=A2,'Townhouse UA Schedule'!G25,FALSE)))</f>
        <v/>
      </c>
      <c r="L17" s="42" t="str">
        <f>IF(ISBLANK(C17),"",IF(C17=A3,0,IF(C17=A2,'Townhouse UA Schedule'!H25,FALSE)))</f>
        <v/>
      </c>
    </row>
    <row r="18" spans="3:12" x14ac:dyDescent="0.3">
      <c r="C18" s="40"/>
      <c r="D18" s="262"/>
      <c r="E18" s="41" t="s">
        <v>83</v>
      </c>
      <c r="F18" s="41"/>
      <c r="G18" s="41" t="str">
        <f>IF(ISBLANK(C18),"",IF(C18=A3,0,IF(C18=A2,'Townhouse UA Schedule'!C26,FALSE)))</f>
        <v/>
      </c>
      <c r="H18" s="41" t="str">
        <f>IF(ISBLANK(C18),"",IF(C18=A3,0,IF(C18=A2,'Townhouse UA Schedule'!D26,FALSE)))</f>
        <v/>
      </c>
      <c r="I18" s="41" t="str">
        <f>IF(ISBLANK(C18),"",IF(C18=A3,0,IF(C18=A2,'Townhouse UA Schedule'!E26,FALSE)))</f>
        <v/>
      </c>
      <c r="J18" s="41" t="str">
        <f>IF(ISBLANK(C18),"",IF(C18=A3,0,IF(C18=A2,'Townhouse UA Schedule'!F26,FALSE)))</f>
        <v/>
      </c>
      <c r="K18" s="41" t="str">
        <f>IF(ISBLANK(C18),"",IF(C18=A3,0,IF(C18=A2,'Townhouse UA Schedule'!G26,FALSE)))</f>
        <v/>
      </c>
      <c r="L18" s="42" t="str">
        <f>IF(ISBLANK(C18),"",IF(C18=A3,0,IF(C18=A2,'Townhouse UA Schedule'!H26,FALSE)))</f>
        <v/>
      </c>
    </row>
    <row r="19" spans="3:12" x14ac:dyDescent="0.3">
      <c r="C19" s="40"/>
      <c r="D19" s="263" t="s">
        <v>86</v>
      </c>
      <c r="E19" s="41" t="s">
        <v>84</v>
      </c>
      <c r="F19" s="41"/>
      <c r="G19" s="41" t="str">
        <f>IF(ISBLANK(C19),"",IF(C19=A3,0,IF(F19=A13,'Townhouse UA Schedule'!C28,IF(F19=A14,'Townhouse UA Schedule'!C29,FALSE))))</f>
        <v/>
      </c>
      <c r="H19" s="41" t="str">
        <f>IF(ISBLANK(C19),"",IF(C19=A3,0,IF(F19=A13,'Townhouse UA Schedule'!D28,IF(F19=A14,'Townhouse UA Schedule'!D29,FALSE))))</f>
        <v/>
      </c>
      <c r="I19" s="41" t="str">
        <f>IF(ISBLANK(C19),"",IF(C19=A3,0,IF(F19=A13,'Townhouse UA Schedule'!E28,IF(F19=A14,'Townhouse UA Schedule'!E29,FALSE))))</f>
        <v/>
      </c>
      <c r="J19" s="41" t="str">
        <f>IF(ISBLANK(C19),"",IF(C19=A3,0,IF(F19=A13,'Townhouse UA Schedule'!F28,IF(F19=A14,'Townhouse UA Schedule'!F29,FALSE))))</f>
        <v/>
      </c>
      <c r="K19" s="41" t="str">
        <f>IF(ISBLANK(C19),"",IF(C19=A3,0,IF(F19=A13,'Townhouse UA Schedule'!G28,IF(F19=A14,'Townhouse UA Schedule'!G29,FALSE))))</f>
        <v/>
      </c>
      <c r="L19" s="42" t="str">
        <f>IF(ISBLANK(C19),"",IF(C19=A3,0,IF(F19=A13,'Townhouse UA Schedule'!H28,IF(F19=A14,'Townhouse UA Schedule'!H29,FALSE))))</f>
        <v/>
      </c>
    </row>
    <row r="20" spans="3:12" ht="15" thickBot="1" x14ac:dyDescent="0.35">
      <c r="C20" s="40"/>
      <c r="D20" s="263"/>
      <c r="E20" s="41" t="s">
        <v>85</v>
      </c>
      <c r="F20" s="41"/>
      <c r="G20" s="41" t="str">
        <f>IF(ISBLANK(C20),"",IF(C20=A3,0,IF(C20=A2,'Townhouse UA Schedule'!C30,FALSE)))</f>
        <v/>
      </c>
      <c r="H20" s="41" t="str">
        <f>IF(ISBLANK(C20),"",IF(C20=A3,0,IF(C20=A2,'Townhouse UA Schedule'!D30,FALSE)))</f>
        <v/>
      </c>
      <c r="I20" s="41" t="str">
        <f>IF(ISBLANK(C20),"",IF(C20=A3,0,IF(C20=A2,'Townhouse UA Schedule'!E30,FALSE)))</f>
        <v/>
      </c>
      <c r="J20" s="41" t="str">
        <f>IF(ISBLANK(C20),"",IF(C20=A3,0,IF(C20=A2,'Townhouse UA Schedule'!F30,FALSE)))</f>
        <v/>
      </c>
      <c r="K20" s="41" t="str">
        <f>IF(ISBLANK(C20),"",IF(C20=A3,0,IF(C20=A2,'Townhouse UA Schedule'!G30,FALSE)))</f>
        <v/>
      </c>
      <c r="L20" s="42" t="str">
        <f>IF(ISBLANK(C20),"",IF(C20=A3,0,IF(C20=A2,'Townhouse UA Schedule'!H30,FALSE)))</f>
        <v/>
      </c>
    </row>
    <row r="21" spans="3:12" x14ac:dyDescent="0.3">
      <c r="C21" s="40"/>
      <c r="D21" s="41"/>
      <c r="E21" s="37" t="s">
        <v>95</v>
      </c>
      <c r="F21" s="37"/>
      <c r="G21" s="38">
        <f t="shared" ref="G21:L21" si="0">SUM(G9:G20)</f>
        <v>0</v>
      </c>
      <c r="H21" s="38">
        <f t="shared" si="0"/>
        <v>0</v>
      </c>
      <c r="I21" s="38">
        <f t="shared" si="0"/>
        <v>0</v>
      </c>
      <c r="J21" s="38">
        <f t="shared" si="0"/>
        <v>0</v>
      </c>
      <c r="K21" s="38">
        <f t="shared" si="0"/>
        <v>0</v>
      </c>
      <c r="L21" s="43">
        <f t="shared" si="0"/>
        <v>0</v>
      </c>
    </row>
    <row r="22" spans="3:12" x14ac:dyDescent="0.3">
      <c r="C22" s="40"/>
      <c r="D22" s="41"/>
      <c r="E22" s="41"/>
      <c r="F22" s="41"/>
      <c r="G22" s="41"/>
      <c r="H22" s="41"/>
      <c r="I22" s="41"/>
      <c r="J22" s="41"/>
      <c r="K22" s="41"/>
      <c r="L22" s="42"/>
    </row>
    <row r="23" spans="3:12" ht="15.75" customHeight="1" x14ac:dyDescent="0.3">
      <c r="C23" s="218" t="s">
        <v>103</v>
      </c>
      <c r="D23" s="219"/>
      <c r="E23" s="219"/>
      <c r="F23" s="219"/>
      <c r="G23" s="219"/>
      <c r="H23" s="219"/>
      <c r="I23" s="219"/>
      <c r="J23" s="219"/>
      <c r="K23" s="219"/>
      <c r="L23" s="220"/>
    </row>
    <row r="24" spans="3:12" ht="15" thickBot="1" x14ac:dyDescent="0.35">
      <c r="C24" s="221"/>
      <c r="D24" s="222"/>
      <c r="E24" s="222"/>
      <c r="F24" s="222"/>
      <c r="G24" s="222"/>
      <c r="H24" s="222"/>
      <c r="I24" s="222"/>
      <c r="J24" s="222"/>
      <c r="K24" s="222"/>
      <c r="L24" s="223"/>
    </row>
    <row r="25" spans="3:12" ht="15" thickTop="1" x14ac:dyDescent="0.3"/>
    <row r="26" spans="3:12" ht="15" customHeight="1" x14ac:dyDescent="0.3"/>
    <row r="27" spans="3:12" x14ac:dyDescent="0.3">
      <c r="D27" s="36"/>
      <c r="E27" s="36"/>
      <c r="F27" s="36"/>
      <c r="G27" s="36"/>
      <c r="H27" s="36"/>
      <c r="I27" s="36"/>
      <c r="J27" s="36"/>
    </row>
    <row r="28" spans="3:12" x14ac:dyDescent="0.3">
      <c r="C28" s="36"/>
      <c r="D28" s="36"/>
      <c r="E28" s="36"/>
      <c r="F28" s="36"/>
      <c r="G28" s="36"/>
      <c r="H28" s="36"/>
      <c r="I28" s="36"/>
    </row>
    <row r="29" spans="3:12" x14ac:dyDescent="0.3">
      <c r="C29" s="36"/>
      <c r="D29" s="36"/>
      <c r="E29" s="36"/>
      <c r="F29" s="36"/>
      <c r="G29" s="36"/>
      <c r="H29" s="36"/>
      <c r="I29" s="36"/>
    </row>
  </sheetData>
  <mergeCells count="10">
    <mergeCell ref="D13:D18"/>
    <mergeCell ref="D19:D20"/>
    <mergeCell ref="C23:L24"/>
    <mergeCell ref="C2:L2"/>
    <mergeCell ref="C3:L3"/>
    <mergeCell ref="C4:L4"/>
    <mergeCell ref="C5:L5"/>
    <mergeCell ref="C8:D8"/>
    <mergeCell ref="E8:F8"/>
    <mergeCell ref="G8:L8"/>
  </mergeCells>
  <dataValidations count="4">
    <dataValidation type="list" allowBlank="1" showInputMessage="1" showErrorMessage="1" sqref="F13:F20" xr:uid="{7D2BCBA9-DC75-4B3B-84EE-2CF2F9D52F2B}">
      <formula1>$A$13:$A$15</formula1>
    </dataValidation>
    <dataValidation type="list" allowBlank="1" showInputMessage="1" showErrorMessage="1" sqref="F9" xr:uid="{4434B083-1339-4651-83F8-273EB6E03899}">
      <formula1>$A$5:$A$7</formula1>
    </dataValidation>
    <dataValidation type="list" allowBlank="1" showInputMessage="1" showErrorMessage="1" sqref="C9:C20" xr:uid="{C9BEFDDA-9E29-4653-AB1E-7C0E6CFA48B5}">
      <formula1>$A$2:$A$4</formula1>
    </dataValidation>
    <dataValidation type="list" allowBlank="1" showInputMessage="1" showErrorMessage="1" sqref="F10:F12" xr:uid="{484D5C65-693D-4C41-8265-C69A0F4EB812}">
      <formula1>$A$8:$A$11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F4185-0AF4-488D-AF4E-42BF9A1BB1BE}">
  <sheetPr>
    <tabColor rgb="FF00B050"/>
  </sheetPr>
  <dimension ref="A1:Q31"/>
  <sheetViews>
    <sheetView workbookViewId="0">
      <selection activeCell="B1" sqref="B1:H1"/>
    </sheetView>
  </sheetViews>
  <sheetFormatPr defaultRowHeight="14.4" x14ac:dyDescent="0.3"/>
  <cols>
    <col min="1" max="1" width="2.21875" customWidth="1"/>
    <col min="2" max="2" width="23.21875" customWidth="1"/>
  </cols>
  <sheetData>
    <row r="1" spans="1:17" x14ac:dyDescent="0.3">
      <c r="B1" s="257" t="s">
        <v>136</v>
      </c>
      <c r="C1" s="257"/>
      <c r="D1" s="257"/>
      <c r="E1" s="257"/>
      <c r="F1" s="257"/>
      <c r="G1" s="257"/>
      <c r="H1" s="257"/>
    </row>
    <row r="2" spans="1:17" ht="18" x14ac:dyDescent="0.35">
      <c r="A2" s="76"/>
      <c r="B2" s="77" t="s">
        <v>78</v>
      </c>
    </row>
    <row r="3" spans="1:17" ht="15" thickBot="1" x14ac:dyDescent="0.35">
      <c r="B3" s="75" t="s">
        <v>122</v>
      </c>
      <c r="C3" s="94" t="s">
        <v>128</v>
      </c>
      <c r="D3" s="95" t="s">
        <v>129</v>
      </c>
      <c r="E3" s="95" t="s">
        <v>130</v>
      </c>
      <c r="F3" s="95" t="s">
        <v>131</v>
      </c>
      <c r="G3" s="95" t="s">
        <v>132</v>
      </c>
      <c r="H3" s="95" t="s">
        <v>133</v>
      </c>
      <c r="I3" s="41"/>
      <c r="J3" s="41"/>
      <c r="K3" s="41"/>
      <c r="L3" s="41"/>
    </row>
    <row r="4" spans="1:17" x14ac:dyDescent="0.3">
      <c r="B4" t="s">
        <v>134</v>
      </c>
      <c r="C4" s="109">
        <v>18</v>
      </c>
      <c r="D4" s="96">
        <v>21</v>
      </c>
      <c r="E4" s="97">
        <v>22</v>
      </c>
      <c r="F4" s="98">
        <v>24</v>
      </c>
      <c r="G4" s="99">
        <v>25</v>
      </c>
      <c r="H4" s="100">
        <v>27</v>
      </c>
      <c r="I4" s="41"/>
      <c r="J4" s="41"/>
      <c r="K4" s="78"/>
      <c r="L4" s="78"/>
      <c r="M4" s="78"/>
      <c r="N4" s="78"/>
      <c r="O4" s="78"/>
      <c r="P4" s="78"/>
    </row>
    <row r="5" spans="1:17" x14ac:dyDescent="0.3">
      <c r="B5" t="s">
        <v>121</v>
      </c>
      <c r="C5" s="80">
        <v>12</v>
      </c>
      <c r="D5" s="82">
        <v>14</v>
      </c>
      <c r="E5" s="88">
        <v>16</v>
      </c>
      <c r="F5" s="84">
        <v>19</v>
      </c>
      <c r="G5" s="86">
        <v>21</v>
      </c>
      <c r="H5" s="101">
        <v>23</v>
      </c>
      <c r="I5" s="41"/>
      <c r="J5" s="41"/>
      <c r="K5" s="41"/>
      <c r="L5" s="41"/>
    </row>
    <row r="6" spans="1:17" x14ac:dyDescent="0.3">
      <c r="B6" t="s">
        <v>120</v>
      </c>
      <c r="C6" s="80">
        <v>8</v>
      </c>
      <c r="D6" s="82">
        <v>9</v>
      </c>
      <c r="E6" s="88">
        <v>11</v>
      </c>
      <c r="F6" s="84">
        <v>12</v>
      </c>
      <c r="G6" s="86">
        <v>14</v>
      </c>
      <c r="H6" s="101">
        <v>15</v>
      </c>
      <c r="I6" s="41"/>
      <c r="J6" s="41"/>
      <c r="K6" s="41"/>
      <c r="L6" s="41"/>
    </row>
    <row r="7" spans="1:17" ht="15" thickBot="1" x14ac:dyDescent="0.35">
      <c r="B7" s="75" t="s">
        <v>79</v>
      </c>
      <c r="C7" s="92" t="s">
        <v>128</v>
      </c>
      <c r="D7" s="93" t="s">
        <v>129</v>
      </c>
      <c r="E7" s="93" t="s">
        <v>130</v>
      </c>
      <c r="F7" s="93" t="s">
        <v>131</v>
      </c>
      <c r="G7" s="93" t="s">
        <v>132</v>
      </c>
      <c r="H7" s="102" t="s">
        <v>133</v>
      </c>
      <c r="I7" s="41"/>
      <c r="J7" s="41"/>
      <c r="K7" s="41"/>
      <c r="L7" s="41"/>
    </row>
    <row r="8" spans="1:17" x14ac:dyDescent="0.3">
      <c r="B8" t="s">
        <v>134</v>
      </c>
      <c r="C8" s="81">
        <v>3</v>
      </c>
      <c r="D8" s="83">
        <v>4</v>
      </c>
      <c r="E8" s="89">
        <v>5</v>
      </c>
      <c r="F8" s="85">
        <v>7</v>
      </c>
      <c r="G8" s="87">
        <v>9</v>
      </c>
      <c r="H8" s="103">
        <v>11</v>
      </c>
      <c r="I8" s="41"/>
      <c r="J8" s="41"/>
      <c r="K8" s="41"/>
      <c r="L8" s="41"/>
    </row>
    <row r="9" spans="1:17" x14ac:dyDescent="0.3">
      <c r="B9" t="s">
        <v>121</v>
      </c>
      <c r="C9" s="80">
        <v>6</v>
      </c>
      <c r="D9" s="82">
        <v>7</v>
      </c>
      <c r="E9" s="88">
        <v>10</v>
      </c>
      <c r="F9" s="84">
        <v>13</v>
      </c>
      <c r="G9" s="86">
        <v>16</v>
      </c>
      <c r="H9" s="101">
        <v>19</v>
      </c>
      <c r="I9" s="41"/>
      <c r="J9" s="78"/>
      <c r="K9" s="41"/>
      <c r="L9" s="78"/>
      <c r="M9" s="78"/>
      <c r="N9" s="78"/>
      <c r="O9" s="78"/>
      <c r="P9" s="78"/>
      <c r="Q9" s="78"/>
    </row>
    <row r="10" spans="1:17" x14ac:dyDescent="0.3">
      <c r="B10" t="s">
        <v>120</v>
      </c>
      <c r="C10" s="80">
        <v>4</v>
      </c>
      <c r="D10" s="82">
        <v>5</v>
      </c>
      <c r="E10" s="88">
        <v>7</v>
      </c>
      <c r="F10" s="84">
        <v>10</v>
      </c>
      <c r="G10" s="86">
        <v>12</v>
      </c>
      <c r="H10" s="101">
        <v>14</v>
      </c>
      <c r="I10" s="41"/>
      <c r="J10" s="41"/>
      <c r="K10" s="41"/>
      <c r="L10" s="41"/>
    </row>
    <row r="11" spans="1:17" ht="15" thickBot="1" x14ac:dyDescent="0.35">
      <c r="B11" s="75" t="s">
        <v>123</v>
      </c>
      <c r="C11" s="92" t="s">
        <v>128</v>
      </c>
      <c r="D11" s="93" t="s">
        <v>129</v>
      </c>
      <c r="E11" s="93" t="s">
        <v>130</v>
      </c>
      <c r="F11" s="93" t="s">
        <v>131</v>
      </c>
      <c r="G11" s="93" t="s">
        <v>132</v>
      </c>
      <c r="H11" s="102" t="s">
        <v>133</v>
      </c>
      <c r="I11" s="41"/>
      <c r="J11" s="41"/>
      <c r="K11" s="41"/>
      <c r="L11" s="41"/>
    </row>
    <row r="12" spans="1:17" x14ac:dyDescent="0.3">
      <c r="B12" t="s">
        <v>89</v>
      </c>
      <c r="C12" s="80">
        <v>29</v>
      </c>
      <c r="D12" s="82">
        <v>34</v>
      </c>
      <c r="E12" s="88">
        <v>47</v>
      </c>
      <c r="F12" s="84">
        <v>60</v>
      </c>
      <c r="G12" s="86">
        <v>73</v>
      </c>
      <c r="H12" s="101">
        <v>85</v>
      </c>
      <c r="I12" s="41"/>
      <c r="J12" s="41"/>
      <c r="K12" s="41"/>
      <c r="L12" s="41"/>
    </row>
    <row r="13" spans="1:17" x14ac:dyDescent="0.3">
      <c r="B13" t="s">
        <v>90</v>
      </c>
      <c r="C13" s="80">
        <v>21</v>
      </c>
      <c r="D13" s="82">
        <v>24</v>
      </c>
      <c r="E13" s="88">
        <v>34</v>
      </c>
      <c r="F13" s="84">
        <v>43</v>
      </c>
      <c r="G13" s="86">
        <v>53</v>
      </c>
      <c r="H13" s="101">
        <v>62</v>
      </c>
      <c r="I13" s="41"/>
      <c r="J13" s="41"/>
      <c r="K13" s="41"/>
      <c r="L13" s="41"/>
    </row>
    <row r="14" spans="1:17" ht="15" thickBot="1" x14ac:dyDescent="0.35">
      <c r="B14" s="75" t="s">
        <v>124</v>
      </c>
      <c r="C14" s="92" t="s">
        <v>128</v>
      </c>
      <c r="D14" s="93" t="s">
        <v>129</v>
      </c>
      <c r="E14" s="93" t="s">
        <v>130</v>
      </c>
      <c r="F14" s="93" t="s">
        <v>131</v>
      </c>
      <c r="G14" s="93" t="s">
        <v>132</v>
      </c>
      <c r="H14" s="102" t="s">
        <v>133</v>
      </c>
      <c r="I14" s="41"/>
      <c r="J14" s="41"/>
      <c r="K14" s="41"/>
      <c r="L14" s="41"/>
    </row>
    <row r="15" spans="1:17" x14ac:dyDescent="0.3">
      <c r="B15" t="s">
        <v>89</v>
      </c>
      <c r="C15" s="80">
        <v>19</v>
      </c>
      <c r="D15" s="82">
        <v>22</v>
      </c>
      <c r="E15" s="88">
        <v>38</v>
      </c>
      <c r="F15" s="84">
        <v>53</v>
      </c>
      <c r="G15" s="86">
        <v>69</v>
      </c>
      <c r="H15" s="101">
        <v>85</v>
      </c>
      <c r="I15" s="41"/>
      <c r="J15" s="41"/>
      <c r="K15" s="78"/>
      <c r="L15" s="78"/>
      <c r="M15" s="78"/>
      <c r="N15" s="78"/>
      <c r="O15" s="78"/>
      <c r="P15" s="78"/>
    </row>
    <row r="16" spans="1:17" x14ac:dyDescent="0.3">
      <c r="B16" t="s">
        <v>90</v>
      </c>
      <c r="C16" s="80">
        <v>16</v>
      </c>
      <c r="D16" s="82">
        <v>19</v>
      </c>
      <c r="E16" s="88">
        <v>32</v>
      </c>
      <c r="F16" s="84">
        <v>46</v>
      </c>
      <c r="G16" s="86">
        <v>60</v>
      </c>
      <c r="H16" s="101">
        <v>75</v>
      </c>
      <c r="I16" s="41"/>
      <c r="J16" s="41"/>
      <c r="K16" s="41"/>
      <c r="L16" s="41"/>
    </row>
    <row r="17" spans="2:17" ht="15" thickBot="1" x14ac:dyDescent="0.35">
      <c r="B17" s="75" t="s">
        <v>125</v>
      </c>
      <c r="C17" s="92" t="s">
        <v>128</v>
      </c>
      <c r="D17" s="93" t="s">
        <v>129</v>
      </c>
      <c r="E17" s="93" t="s">
        <v>130</v>
      </c>
      <c r="F17" s="93" t="s">
        <v>131</v>
      </c>
      <c r="G17" s="93" t="s">
        <v>132</v>
      </c>
      <c r="H17" s="102" t="s">
        <v>133</v>
      </c>
      <c r="I17" s="41"/>
      <c r="J17" s="41"/>
      <c r="K17" s="41"/>
      <c r="L17" s="41"/>
    </row>
    <row r="18" spans="2:17" x14ac:dyDescent="0.3">
      <c r="B18" s="67" t="s">
        <v>134</v>
      </c>
      <c r="C18" s="81">
        <v>8</v>
      </c>
      <c r="D18" s="83">
        <v>10</v>
      </c>
      <c r="E18" s="89">
        <v>14</v>
      </c>
      <c r="F18" s="85">
        <v>19</v>
      </c>
      <c r="G18" s="87">
        <v>23</v>
      </c>
      <c r="H18" s="103">
        <v>28</v>
      </c>
      <c r="I18" s="41"/>
      <c r="J18" s="41"/>
      <c r="K18" s="41"/>
      <c r="L18" s="41"/>
    </row>
    <row r="19" spans="2:17" x14ac:dyDescent="0.3">
      <c r="B19" t="s">
        <v>121</v>
      </c>
      <c r="C19" s="80">
        <v>17</v>
      </c>
      <c r="D19" s="82">
        <v>20</v>
      </c>
      <c r="E19" s="88">
        <v>24</v>
      </c>
      <c r="F19" s="84">
        <v>29</v>
      </c>
      <c r="G19" s="86">
        <v>34</v>
      </c>
      <c r="H19" s="101">
        <v>39</v>
      </c>
      <c r="I19" s="41"/>
      <c r="J19" s="41"/>
      <c r="K19" s="41"/>
      <c r="L19" s="41"/>
    </row>
    <row r="20" spans="2:17" x14ac:dyDescent="0.3">
      <c r="B20" t="s">
        <v>120</v>
      </c>
      <c r="C20" s="80">
        <v>12</v>
      </c>
      <c r="D20" s="82">
        <v>14</v>
      </c>
      <c r="E20" s="88">
        <v>18</v>
      </c>
      <c r="F20" s="84">
        <v>22</v>
      </c>
      <c r="G20" s="86">
        <v>26</v>
      </c>
      <c r="H20" s="101">
        <v>30</v>
      </c>
      <c r="I20" s="41"/>
      <c r="J20" s="41"/>
      <c r="K20" s="41"/>
      <c r="L20" s="41"/>
    </row>
    <row r="21" spans="2:17" ht="15" thickBot="1" x14ac:dyDescent="0.35">
      <c r="B21" s="75" t="s">
        <v>126</v>
      </c>
      <c r="C21" s="92" t="s">
        <v>128</v>
      </c>
      <c r="D21" s="93" t="s">
        <v>129</v>
      </c>
      <c r="E21" s="93" t="s">
        <v>130</v>
      </c>
      <c r="F21" s="93" t="s">
        <v>131</v>
      </c>
      <c r="G21" s="93" t="s">
        <v>132</v>
      </c>
      <c r="H21" s="102" t="s">
        <v>133</v>
      </c>
      <c r="I21" s="41"/>
      <c r="J21" s="41"/>
      <c r="K21" s="41"/>
      <c r="L21" s="41"/>
    </row>
    <row r="22" spans="2:17" x14ac:dyDescent="0.3">
      <c r="B22" t="s">
        <v>80</v>
      </c>
      <c r="C22" s="80">
        <v>16</v>
      </c>
      <c r="D22" s="82">
        <v>18</v>
      </c>
      <c r="E22" s="88">
        <v>40</v>
      </c>
      <c r="F22" s="84">
        <v>77</v>
      </c>
      <c r="G22" s="86">
        <v>113</v>
      </c>
      <c r="H22" s="101">
        <v>150</v>
      </c>
      <c r="I22" s="41"/>
      <c r="J22" s="41"/>
      <c r="K22" s="41"/>
      <c r="L22" s="41"/>
    </row>
    <row r="23" spans="2:17" x14ac:dyDescent="0.3">
      <c r="B23" t="s">
        <v>81</v>
      </c>
      <c r="C23" s="80">
        <v>29</v>
      </c>
      <c r="D23" s="82">
        <v>31</v>
      </c>
      <c r="E23" s="88">
        <v>48</v>
      </c>
      <c r="F23" s="84">
        <v>74</v>
      </c>
      <c r="G23" s="86">
        <v>99</v>
      </c>
      <c r="H23" s="101">
        <v>125</v>
      </c>
      <c r="I23" s="41"/>
      <c r="J23" s="41"/>
      <c r="K23" s="41"/>
      <c r="L23" s="41"/>
    </row>
    <row r="24" spans="2:17" x14ac:dyDescent="0.3">
      <c r="B24" t="s">
        <v>82</v>
      </c>
      <c r="C24" s="80">
        <v>27</v>
      </c>
      <c r="D24" s="82">
        <v>27</v>
      </c>
      <c r="E24" s="88">
        <v>27</v>
      </c>
      <c r="F24" s="84">
        <v>27</v>
      </c>
      <c r="G24" s="86">
        <v>27</v>
      </c>
      <c r="H24" s="101">
        <v>27</v>
      </c>
      <c r="I24" s="41"/>
      <c r="J24" s="41"/>
      <c r="K24" s="41"/>
      <c r="L24" s="41"/>
    </row>
    <row r="25" spans="2:17" x14ac:dyDescent="0.3">
      <c r="B25" t="s">
        <v>127</v>
      </c>
      <c r="C25" s="80">
        <v>15</v>
      </c>
      <c r="D25" s="82">
        <v>15</v>
      </c>
      <c r="E25" s="88">
        <v>15</v>
      </c>
      <c r="F25" s="84">
        <v>15</v>
      </c>
      <c r="G25" s="86">
        <v>15</v>
      </c>
      <c r="H25" s="101">
        <v>15</v>
      </c>
      <c r="I25" s="41"/>
      <c r="J25" s="41"/>
      <c r="K25" s="41"/>
      <c r="L25" s="41"/>
    </row>
    <row r="26" spans="2:17" x14ac:dyDescent="0.3">
      <c r="B26" t="s">
        <v>83</v>
      </c>
      <c r="C26" s="80">
        <v>17</v>
      </c>
      <c r="D26" s="82">
        <v>17</v>
      </c>
      <c r="E26" s="88">
        <v>17</v>
      </c>
      <c r="F26" s="84">
        <v>17</v>
      </c>
      <c r="G26" s="86">
        <v>17</v>
      </c>
      <c r="H26" s="101">
        <v>17</v>
      </c>
      <c r="I26" s="41"/>
      <c r="J26" s="41"/>
      <c r="K26" s="41"/>
      <c r="L26" s="41"/>
    </row>
    <row r="27" spans="2:17" ht="15" thickBot="1" x14ac:dyDescent="0.35">
      <c r="B27" s="75" t="s">
        <v>84</v>
      </c>
      <c r="C27" s="92" t="s">
        <v>128</v>
      </c>
      <c r="D27" s="93" t="s">
        <v>129</v>
      </c>
      <c r="E27" s="93" t="s">
        <v>130</v>
      </c>
      <c r="F27" s="93" t="s">
        <v>131</v>
      </c>
      <c r="G27" s="93" t="s">
        <v>132</v>
      </c>
      <c r="H27" s="102" t="s">
        <v>133</v>
      </c>
      <c r="I27" s="41"/>
      <c r="J27" s="41"/>
      <c r="K27" s="41"/>
      <c r="L27" s="41"/>
    </row>
    <row r="28" spans="2:17" x14ac:dyDescent="0.3">
      <c r="B28" t="s">
        <v>89</v>
      </c>
      <c r="C28" s="80">
        <v>14</v>
      </c>
      <c r="D28" s="82">
        <v>14</v>
      </c>
      <c r="E28" s="88">
        <v>14</v>
      </c>
      <c r="F28" s="84">
        <v>14</v>
      </c>
      <c r="G28" s="86">
        <v>14</v>
      </c>
      <c r="H28" s="101">
        <v>14</v>
      </c>
      <c r="I28" s="41"/>
      <c r="J28" s="41"/>
      <c r="K28" s="41"/>
      <c r="L28" s="78"/>
      <c r="M28" s="78"/>
      <c r="N28" s="78"/>
      <c r="O28" s="78"/>
      <c r="P28" s="78"/>
      <c r="Q28" s="78"/>
    </row>
    <row r="29" spans="2:17" x14ac:dyDescent="0.3">
      <c r="B29" t="s">
        <v>90</v>
      </c>
      <c r="C29" s="80">
        <v>22</v>
      </c>
      <c r="D29" s="82">
        <v>22</v>
      </c>
      <c r="E29" s="88">
        <v>22</v>
      </c>
      <c r="F29" s="84">
        <v>22</v>
      </c>
      <c r="G29" s="86">
        <v>22</v>
      </c>
      <c r="H29" s="101">
        <v>22</v>
      </c>
      <c r="I29" s="41"/>
      <c r="J29" s="41"/>
      <c r="K29" s="41"/>
      <c r="L29" s="41"/>
    </row>
    <row r="30" spans="2:17" x14ac:dyDescent="0.3">
      <c r="B30" t="s">
        <v>85</v>
      </c>
      <c r="C30" s="110">
        <v>12</v>
      </c>
      <c r="D30" s="104">
        <v>12</v>
      </c>
      <c r="E30" s="105">
        <v>12</v>
      </c>
      <c r="F30" s="106">
        <v>12</v>
      </c>
      <c r="G30" s="107">
        <v>12</v>
      </c>
      <c r="H30" s="108">
        <v>12</v>
      </c>
      <c r="I30" s="41"/>
      <c r="J30" s="41"/>
      <c r="K30" s="41"/>
      <c r="L30" s="41"/>
    </row>
    <row r="31" spans="2:17" x14ac:dyDescent="0.3">
      <c r="C31" s="18"/>
      <c r="I31" s="41"/>
      <c r="J31" s="41"/>
      <c r="K31" s="41"/>
      <c r="L31" s="41"/>
    </row>
  </sheetData>
  <mergeCells count="1">
    <mergeCell ref="B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CT20"/>
  <sheetViews>
    <sheetView workbookViewId="0">
      <pane xSplit="5892" ySplit="672" topLeftCell="C10"/>
      <selection sqref="A1:B1"/>
      <selection pane="topRight" activeCell="CW9" sqref="CW9"/>
      <selection pane="bottomLeft" activeCell="B14" sqref="B14"/>
      <selection pane="bottomRight" activeCell="C11" sqref="C11"/>
    </sheetView>
  </sheetViews>
  <sheetFormatPr defaultRowHeight="14.4" x14ac:dyDescent="0.3"/>
  <cols>
    <col min="1" max="1" width="5.21875" customWidth="1"/>
    <col min="2" max="2" width="44.77734375" customWidth="1"/>
    <col min="3" max="3" width="16.77734375" customWidth="1"/>
    <col min="4" max="4" width="13.5546875" customWidth="1"/>
    <col min="5" max="10" width="16.77734375" customWidth="1"/>
  </cols>
  <sheetData>
    <row r="1" spans="1:98" ht="18" x14ac:dyDescent="0.35">
      <c r="A1" s="201" t="s">
        <v>0</v>
      </c>
      <c r="B1" s="201"/>
      <c r="C1" s="59"/>
    </row>
    <row r="2" spans="1:98" x14ac:dyDescent="0.3">
      <c r="C2" s="2"/>
    </row>
    <row r="3" spans="1:98" x14ac:dyDescent="0.3">
      <c r="B3" s="7" t="s">
        <v>1</v>
      </c>
      <c r="C3" s="191">
        <f>'Rental Compliance Report'!$E$13</f>
        <v>0</v>
      </c>
      <c r="D3" s="199"/>
      <c r="E3" s="191">
        <f>'Rental Compliance Report'!$E$14</f>
        <v>0</v>
      </c>
      <c r="F3" s="199"/>
      <c r="G3" s="191">
        <f>'Rental Compliance Report'!$E$15</f>
        <v>0</v>
      </c>
      <c r="H3" s="199"/>
      <c r="I3" s="191">
        <f>'Rental Compliance Report'!$E$16</f>
        <v>0</v>
      </c>
      <c r="J3" s="199"/>
      <c r="K3" s="191">
        <f>'Rental Compliance Report'!$E$17</f>
        <v>0</v>
      </c>
      <c r="L3" s="199"/>
      <c r="M3" s="191">
        <f>'Rental Compliance Report'!$E$18</f>
        <v>0</v>
      </c>
      <c r="N3" s="199"/>
      <c r="O3" s="191">
        <f>'Rental Compliance Report'!$E$19</f>
        <v>0</v>
      </c>
      <c r="P3" s="199"/>
      <c r="Q3" s="191">
        <f>'Rental Compliance Report'!$E$20</f>
        <v>0</v>
      </c>
      <c r="R3" s="199"/>
      <c r="S3" s="191">
        <f>'Rental Compliance Report'!$E$21</f>
        <v>0</v>
      </c>
      <c r="T3" s="199"/>
      <c r="U3" s="191">
        <f>'Rental Compliance Report'!$E$22</f>
        <v>0</v>
      </c>
      <c r="V3" s="199"/>
      <c r="W3" s="191">
        <f>'Rental Compliance Report'!$E$23</f>
        <v>0</v>
      </c>
      <c r="X3" s="199"/>
      <c r="Y3" s="191">
        <f>'Rental Compliance Report'!$E$24</f>
        <v>0</v>
      </c>
      <c r="Z3" s="199"/>
      <c r="AA3" s="191">
        <f>'Rental Compliance Report'!$E$25</f>
        <v>0</v>
      </c>
      <c r="AB3" s="199"/>
      <c r="AC3" s="191">
        <f>'Rental Compliance Report'!$E$26</f>
        <v>0</v>
      </c>
      <c r="AD3" s="199"/>
      <c r="AE3" s="191">
        <f>'Rental Compliance Report'!$E$27</f>
        <v>0</v>
      </c>
      <c r="AF3" s="199"/>
      <c r="AG3" s="191">
        <f>'Rental Compliance Report'!$E$28</f>
        <v>0</v>
      </c>
      <c r="AH3" s="199"/>
      <c r="AI3" s="191">
        <f>'Rental Compliance Report'!$E$29</f>
        <v>0</v>
      </c>
      <c r="AJ3" s="187"/>
      <c r="AK3" s="187"/>
      <c r="AL3" s="18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row>
    <row r="4" spans="1:98" x14ac:dyDescent="0.3">
      <c r="B4" s="8" t="s">
        <v>2</v>
      </c>
      <c r="C4" s="191">
        <f>'Rental Compliance Report'!$B$13</f>
        <v>0</v>
      </c>
      <c r="D4" s="199"/>
      <c r="E4" s="191">
        <f>'Rental Compliance Report'!$B$14</f>
        <v>0</v>
      </c>
      <c r="F4" s="199"/>
      <c r="G4" s="191">
        <f>'Rental Compliance Report'!$B$15</f>
        <v>0</v>
      </c>
      <c r="H4" s="199"/>
      <c r="I4" s="191">
        <f>'Rental Compliance Report'!$B$16</f>
        <v>0</v>
      </c>
      <c r="J4" s="199"/>
      <c r="K4" s="191">
        <f>'Rental Compliance Report'!$B$17</f>
        <v>0</v>
      </c>
      <c r="L4" s="199"/>
      <c r="M4" s="191">
        <f>'Rental Compliance Report'!$B$18</f>
        <v>0</v>
      </c>
      <c r="N4" s="199"/>
      <c r="O4" s="191">
        <f>'Rental Compliance Report'!$B$19</f>
        <v>0</v>
      </c>
      <c r="P4" s="199"/>
      <c r="Q4" s="191">
        <f>'Rental Compliance Report'!$B$20</f>
        <v>0</v>
      </c>
      <c r="R4" s="199"/>
      <c r="S4" s="191">
        <f>'Rental Compliance Report'!$B$21</f>
        <v>0</v>
      </c>
      <c r="T4" s="199"/>
      <c r="U4" s="191">
        <f>'Rental Compliance Report'!$B$22</f>
        <v>0</v>
      </c>
      <c r="V4" s="199"/>
      <c r="W4" s="191">
        <v>11</v>
      </c>
      <c r="X4" s="199"/>
      <c r="Y4" s="191">
        <f>'Rental Compliance Report'!$B$24</f>
        <v>0</v>
      </c>
      <c r="Z4" s="199"/>
      <c r="AA4" s="191">
        <f>'Rental Compliance Report'!$B$25</f>
        <v>0</v>
      </c>
      <c r="AB4" s="199"/>
      <c r="AC4" s="191">
        <f>'Rental Compliance Report'!$B$26</f>
        <v>0</v>
      </c>
      <c r="AD4" s="199"/>
      <c r="AE4" s="191">
        <f>'Rental Compliance Report'!$B$27</f>
        <v>0</v>
      </c>
      <c r="AF4" s="199"/>
      <c r="AG4" s="191">
        <f>'Rental Compliance Report'!$B$28</f>
        <v>0</v>
      </c>
      <c r="AH4" s="199"/>
      <c r="AI4" s="191">
        <f>'Rental Compliance Report'!$B$29</f>
        <v>0</v>
      </c>
      <c r="AJ4" s="187"/>
      <c r="AK4" s="187"/>
      <c r="AL4" s="18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row>
    <row r="5" spans="1:98" x14ac:dyDescent="0.3">
      <c r="B5" s="8" t="s">
        <v>14</v>
      </c>
      <c r="C5" s="192">
        <f>'Rental Compliance Report'!$F$13</f>
        <v>0</v>
      </c>
      <c r="D5" s="200"/>
      <c r="E5" s="192">
        <f>'Rental Compliance Report'!$F$14</f>
        <v>0</v>
      </c>
      <c r="F5" s="200"/>
      <c r="G5" s="192">
        <f>'Rental Compliance Report'!$F$15</f>
        <v>0</v>
      </c>
      <c r="H5" s="200"/>
      <c r="I5" s="192">
        <f>'Rental Compliance Report'!$F$16</f>
        <v>0</v>
      </c>
      <c r="J5" s="200"/>
      <c r="K5" s="192">
        <f>'Rental Compliance Report'!$F$17</f>
        <v>0</v>
      </c>
      <c r="L5" s="200"/>
      <c r="M5" s="192">
        <f>'Rental Compliance Report'!$F$18</f>
        <v>0</v>
      </c>
      <c r="N5" s="200"/>
      <c r="O5" s="192">
        <f>'Rental Compliance Report'!$F$19</f>
        <v>0</v>
      </c>
      <c r="P5" s="200"/>
      <c r="Q5" s="192">
        <f>'Rental Compliance Report'!$F$20</f>
        <v>0</v>
      </c>
      <c r="R5" s="200"/>
      <c r="S5" s="192">
        <f>'Rental Compliance Report'!$F$21</f>
        <v>0</v>
      </c>
      <c r="T5" s="200"/>
      <c r="U5" s="192">
        <f>'Rental Compliance Report'!$F$22</f>
        <v>0</v>
      </c>
      <c r="V5" s="200"/>
      <c r="W5" s="192">
        <f>'Rental Compliance Report'!$F$23</f>
        <v>0</v>
      </c>
      <c r="X5" s="200"/>
      <c r="Y5" s="192">
        <f>'Rental Compliance Report'!$F$24</f>
        <v>0</v>
      </c>
      <c r="Z5" s="200"/>
      <c r="AA5" s="192">
        <f>'Rental Compliance Report'!$F$25</f>
        <v>0</v>
      </c>
      <c r="AB5" s="200"/>
      <c r="AC5" s="192">
        <f>'Rental Compliance Report'!$F$26</f>
        <v>0</v>
      </c>
      <c r="AD5" s="200"/>
      <c r="AE5" s="192">
        <f>'Rental Compliance Report'!$F$27</f>
        <v>0</v>
      </c>
      <c r="AF5" s="200"/>
      <c r="AG5" s="192">
        <f>'Rental Compliance Report'!$F$28</f>
        <v>0</v>
      </c>
      <c r="AH5" s="200"/>
      <c r="AI5" s="192">
        <f>'Rental Compliance Report'!$F$29</f>
        <v>0</v>
      </c>
      <c r="AJ5" s="193"/>
      <c r="AK5" s="188"/>
      <c r="AL5" s="188"/>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row>
    <row r="6" spans="1:98" ht="14.25" customHeight="1" x14ac:dyDescent="0.3">
      <c r="B6" s="8" t="s">
        <v>15</v>
      </c>
      <c r="C6" s="194"/>
      <c r="D6" s="196"/>
      <c r="E6" s="194"/>
      <c r="F6" s="196"/>
      <c r="G6" s="194"/>
      <c r="H6" s="196"/>
      <c r="I6" s="194"/>
      <c r="J6" s="196"/>
      <c r="K6" s="194"/>
      <c r="L6" s="196"/>
      <c r="M6" s="194"/>
      <c r="N6" s="196"/>
      <c r="O6" s="194"/>
      <c r="P6" s="196"/>
      <c r="Q6" s="194"/>
      <c r="R6" s="196"/>
      <c r="S6" s="194"/>
      <c r="T6" s="196"/>
      <c r="U6" s="194"/>
      <c r="V6" s="196"/>
      <c r="W6" s="194"/>
      <c r="X6" s="196"/>
      <c r="Y6" s="194"/>
      <c r="Z6" s="196"/>
      <c r="AA6" s="194"/>
      <c r="AB6" s="196"/>
      <c r="AC6" s="194"/>
      <c r="AD6" s="196"/>
      <c r="AE6" s="194"/>
      <c r="AF6" s="196"/>
      <c r="AG6" s="194"/>
      <c r="AH6" s="196"/>
      <c r="AI6" s="194"/>
      <c r="AJ6" s="189"/>
      <c r="AK6" s="189"/>
      <c r="AL6" s="189"/>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row>
    <row r="7" spans="1:98" x14ac:dyDescent="0.3">
      <c r="B7" s="8" t="s">
        <v>16</v>
      </c>
      <c r="C7" s="195"/>
      <c r="D7" s="197"/>
      <c r="E7" s="195"/>
      <c r="F7" s="197"/>
      <c r="G7" s="195"/>
      <c r="H7" s="197"/>
      <c r="I7" s="195"/>
      <c r="J7" s="197"/>
      <c r="K7" s="195"/>
      <c r="L7" s="197"/>
      <c r="M7" s="195"/>
      <c r="N7" s="197"/>
      <c r="O7" s="195"/>
      <c r="P7" s="197"/>
      <c r="Q7" s="195"/>
      <c r="R7" s="197"/>
      <c r="S7" s="195"/>
      <c r="T7" s="197"/>
      <c r="U7" s="195"/>
      <c r="V7" s="197"/>
      <c r="W7" s="195"/>
      <c r="X7" s="197"/>
      <c r="Y7" s="195"/>
      <c r="Z7" s="197"/>
      <c r="AA7" s="195"/>
      <c r="AB7" s="197"/>
      <c r="AC7" s="195"/>
      <c r="AD7" s="197"/>
      <c r="AE7" s="195"/>
      <c r="AF7" s="197"/>
      <c r="AG7" s="195"/>
      <c r="AH7" s="197"/>
      <c r="AI7" s="195"/>
      <c r="AJ7" s="190"/>
      <c r="AK7" s="190"/>
      <c r="AL7" s="190"/>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row>
    <row r="8" spans="1:98" x14ac:dyDescent="0.3">
      <c r="A8">
        <v>8</v>
      </c>
      <c r="B8" s="8" t="s">
        <v>17</v>
      </c>
      <c r="C8" s="185">
        <f>SUM(D11:D17)</f>
        <v>0</v>
      </c>
      <c r="D8" s="198"/>
      <c r="E8" s="185">
        <f>SUM(F11:F17)</f>
        <v>0</v>
      </c>
      <c r="F8" s="198"/>
      <c r="G8" s="185">
        <f>SUM(H11:H17)</f>
        <v>0</v>
      </c>
      <c r="H8" s="198"/>
      <c r="I8" s="185">
        <f>SUM(J11:J17)</f>
        <v>0</v>
      </c>
      <c r="J8" s="198"/>
      <c r="K8" s="185">
        <f>SUM(L11:L17)</f>
        <v>0</v>
      </c>
      <c r="L8" s="198"/>
      <c r="M8" s="185">
        <f>SUM(N11:N17)</f>
        <v>0</v>
      </c>
      <c r="N8" s="198"/>
      <c r="O8" s="185">
        <f>SUM(P11:P17)</f>
        <v>0</v>
      </c>
      <c r="P8" s="198"/>
      <c r="Q8" s="185">
        <f>SUM(R11:R17)</f>
        <v>0</v>
      </c>
      <c r="R8" s="198"/>
      <c r="S8" s="185">
        <f>SUM(T11:T17)</f>
        <v>0</v>
      </c>
      <c r="T8" s="198"/>
      <c r="U8" s="185">
        <f>SUM(V11:V17)</f>
        <v>0</v>
      </c>
      <c r="V8" s="198"/>
      <c r="W8" s="185">
        <f>SUM(X11:X17)</f>
        <v>0</v>
      </c>
      <c r="X8" s="198"/>
      <c r="Y8" s="185">
        <f>SUM(Z11:Z17)</f>
        <v>0</v>
      </c>
      <c r="Z8" s="198"/>
      <c r="AA8" s="185">
        <f>SUM(AB11:AB17)</f>
        <v>0</v>
      </c>
      <c r="AB8" s="198"/>
      <c r="AC8" s="185">
        <f>SUM(AD11:AD17)</f>
        <v>0</v>
      </c>
      <c r="AD8" s="198"/>
      <c r="AE8" s="185">
        <f>SUM(AF11:AF17)</f>
        <v>0</v>
      </c>
      <c r="AF8" s="198"/>
      <c r="AG8" s="185">
        <f>SUM(AH11:AH17)</f>
        <v>0</v>
      </c>
      <c r="AH8" s="198"/>
      <c r="AI8" s="185">
        <f>SUM(AJ11:AJ17)</f>
        <v>0</v>
      </c>
      <c r="AJ8" s="186"/>
      <c r="AK8" s="186"/>
      <c r="AL8" s="186"/>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row>
    <row r="9" spans="1:98" x14ac:dyDescent="0.3">
      <c r="A9">
        <v>9</v>
      </c>
      <c r="B9" s="8" t="s">
        <v>19</v>
      </c>
      <c r="D9" s="54"/>
      <c r="F9" s="54"/>
      <c r="H9" s="54"/>
      <c r="J9" s="54"/>
      <c r="L9" s="54"/>
      <c r="N9" s="54"/>
      <c r="P9" s="54"/>
      <c r="R9" s="54"/>
      <c r="T9" s="54"/>
      <c r="V9" s="54"/>
      <c r="X9" s="54"/>
      <c r="Z9" s="54"/>
      <c r="AB9" s="54"/>
      <c r="AD9" s="54"/>
      <c r="AF9" s="54"/>
      <c r="AH9" s="54"/>
      <c r="AJ9" s="41"/>
      <c r="AK9" s="41"/>
      <c r="AL9" s="41"/>
    </row>
    <row r="10" spans="1:98" x14ac:dyDescent="0.3">
      <c r="B10" s="1"/>
      <c r="C10" s="4" t="s">
        <v>6</v>
      </c>
      <c r="D10" s="55" t="s">
        <v>13</v>
      </c>
      <c r="E10" s="4" t="s">
        <v>6</v>
      </c>
      <c r="F10" s="55" t="s">
        <v>13</v>
      </c>
      <c r="G10" s="4" t="s">
        <v>6</v>
      </c>
      <c r="H10" s="55" t="s">
        <v>13</v>
      </c>
      <c r="I10" s="4" t="s">
        <v>6</v>
      </c>
      <c r="J10" s="55" t="s">
        <v>13</v>
      </c>
      <c r="K10" s="4" t="s">
        <v>6</v>
      </c>
      <c r="L10" s="55" t="s">
        <v>13</v>
      </c>
      <c r="M10" s="4" t="s">
        <v>6</v>
      </c>
      <c r="N10" s="55" t="s">
        <v>13</v>
      </c>
      <c r="O10" s="4" t="s">
        <v>6</v>
      </c>
      <c r="P10" s="55" t="s">
        <v>13</v>
      </c>
      <c r="Q10" s="4" t="s">
        <v>6</v>
      </c>
      <c r="R10" s="55" t="s">
        <v>13</v>
      </c>
      <c r="S10" s="4" t="s">
        <v>6</v>
      </c>
      <c r="T10" s="55" t="s">
        <v>13</v>
      </c>
      <c r="U10" s="4" t="s">
        <v>6</v>
      </c>
      <c r="V10" s="55" t="s">
        <v>13</v>
      </c>
      <c r="W10" s="4" t="s">
        <v>6</v>
      </c>
      <c r="X10" s="55" t="s">
        <v>13</v>
      </c>
      <c r="Y10" s="4" t="s">
        <v>6</v>
      </c>
      <c r="Z10" s="55" t="s">
        <v>13</v>
      </c>
      <c r="AA10" s="4" t="s">
        <v>6</v>
      </c>
      <c r="AB10" s="55" t="s">
        <v>13</v>
      </c>
      <c r="AC10" s="4" t="s">
        <v>6</v>
      </c>
      <c r="AD10" s="55" t="s">
        <v>13</v>
      </c>
      <c r="AE10" s="4" t="s">
        <v>6</v>
      </c>
      <c r="AF10" s="55" t="s">
        <v>13</v>
      </c>
      <c r="AG10" s="4" t="s">
        <v>6</v>
      </c>
      <c r="AH10" s="55" t="s">
        <v>13</v>
      </c>
      <c r="AI10" s="4" t="s">
        <v>6</v>
      </c>
      <c r="AJ10" s="62" t="s">
        <v>13</v>
      </c>
      <c r="AK10" s="62"/>
      <c r="AL10" s="62"/>
    </row>
    <row r="11" spans="1:98" ht="91.5" customHeight="1" x14ac:dyDescent="0.3">
      <c r="A11">
        <v>1</v>
      </c>
      <c r="B11" s="1" t="s">
        <v>3</v>
      </c>
      <c r="C11" s="6">
        <v>0</v>
      </c>
      <c r="D11" s="56">
        <f t="shared" ref="D11:D17" si="0">C11*12</f>
        <v>0</v>
      </c>
      <c r="E11" s="6">
        <v>0</v>
      </c>
      <c r="F11" s="56">
        <f t="shared" ref="F11:F17" si="1">E11*12</f>
        <v>0</v>
      </c>
      <c r="G11" s="6">
        <v>0</v>
      </c>
      <c r="H11" s="56">
        <f t="shared" ref="H11:H17" si="2">G11*12</f>
        <v>0</v>
      </c>
      <c r="I11" s="6">
        <v>0</v>
      </c>
      <c r="J11" s="56">
        <f t="shared" ref="J11:J17" si="3">I11*12</f>
        <v>0</v>
      </c>
      <c r="K11" s="6">
        <v>0</v>
      </c>
      <c r="L11" s="56">
        <f t="shared" ref="L11:L17" si="4">K11*12</f>
        <v>0</v>
      </c>
      <c r="M11" s="6">
        <v>0</v>
      </c>
      <c r="N11" s="56">
        <f t="shared" ref="N11:N17" si="5">M11*12</f>
        <v>0</v>
      </c>
      <c r="O11" s="6">
        <v>0</v>
      </c>
      <c r="P11" s="56">
        <f t="shared" ref="P11:P17" si="6">O11*12</f>
        <v>0</v>
      </c>
      <c r="Q11" s="6">
        <v>0</v>
      </c>
      <c r="R11" s="56">
        <f t="shared" ref="R11:R17" si="7">Q11*12</f>
        <v>0</v>
      </c>
      <c r="S11" s="6">
        <v>0</v>
      </c>
      <c r="T11" s="56">
        <f t="shared" ref="T11:T17" si="8">S11*12</f>
        <v>0</v>
      </c>
      <c r="U11" s="6">
        <v>0</v>
      </c>
      <c r="V11" s="56">
        <f t="shared" ref="V11:V17" si="9">U11*12</f>
        <v>0</v>
      </c>
      <c r="W11" s="6">
        <v>0</v>
      </c>
      <c r="X11" s="56">
        <f t="shared" ref="X11:X17" si="10">W11*12</f>
        <v>0</v>
      </c>
      <c r="Y11" s="6">
        <v>0</v>
      </c>
      <c r="Z11" s="56">
        <f t="shared" ref="Z11:Z17" si="11">Y11*12</f>
        <v>0</v>
      </c>
      <c r="AA11" s="6">
        <v>0</v>
      </c>
      <c r="AB11" s="56">
        <f t="shared" ref="AB11:AB17" si="12">AA11*12</f>
        <v>0</v>
      </c>
      <c r="AC11" s="6">
        <v>0</v>
      </c>
      <c r="AD11" s="56">
        <f t="shared" ref="AD11:AD17" si="13">AC11*12</f>
        <v>0</v>
      </c>
      <c r="AE11" s="6">
        <v>0</v>
      </c>
      <c r="AF11" s="56">
        <f t="shared" ref="AF11:AF17" si="14">AE11*12</f>
        <v>0</v>
      </c>
      <c r="AG11" s="6">
        <v>0</v>
      </c>
      <c r="AH11" s="56">
        <f t="shared" ref="AH11:AH17" si="15">AG11*12</f>
        <v>0</v>
      </c>
      <c r="AI11" s="6">
        <v>0</v>
      </c>
      <c r="AJ11" s="63">
        <f t="shared" ref="AJ11:AJ17" si="16">AI11*12</f>
        <v>0</v>
      </c>
      <c r="AK11" s="63"/>
      <c r="AL11" s="63"/>
    </row>
    <row r="12" spans="1:98" ht="69" x14ac:dyDescent="0.3">
      <c r="A12">
        <v>2</v>
      </c>
      <c r="B12" s="1" t="s">
        <v>4</v>
      </c>
      <c r="C12" s="6">
        <v>0</v>
      </c>
      <c r="D12" s="56">
        <f t="shared" si="0"/>
        <v>0</v>
      </c>
      <c r="E12" s="6">
        <v>0</v>
      </c>
      <c r="F12" s="56">
        <f t="shared" si="1"/>
        <v>0</v>
      </c>
      <c r="G12" s="6">
        <v>0</v>
      </c>
      <c r="H12" s="56">
        <f t="shared" si="2"/>
        <v>0</v>
      </c>
      <c r="I12" s="6">
        <v>0</v>
      </c>
      <c r="J12" s="56">
        <f t="shared" si="3"/>
        <v>0</v>
      </c>
      <c r="K12" s="6">
        <v>0</v>
      </c>
      <c r="L12" s="56">
        <f t="shared" si="4"/>
        <v>0</v>
      </c>
      <c r="M12" s="6">
        <v>0</v>
      </c>
      <c r="N12" s="56">
        <f t="shared" si="5"/>
        <v>0</v>
      </c>
      <c r="O12" s="6">
        <v>0</v>
      </c>
      <c r="P12" s="56">
        <f t="shared" si="6"/>
        <v>0</v>
      </c>
      <c r="Q12" s="6">
        <v>0</v>
      </c>
      <c r="R12" s="56">
        <f t="shared" si="7"/>
        <v>0</v>
      </c>
      <c r="S12" s="6">
        <v>0</v>
      </c>
      <c r="T12" s="56">
        <f t="shared" si="8"/>
        <v>0</v>
      </c>
      <c r="U12" s="6">
        <v>0</v>
      </c>
      <c r="V12" s="56">
        <f t="shared" si="9"/>
        <v>0</v>
      </c>
      <c r="W12" s="6">
        <v>0</v>
      </c>
      <c r="X12" s="56">
        <f t="shared" si="10"/>
        <v>0</v>
      </c>
      <c r="Y12" s="6">
        <v>0</v>
      </c>
      <c r="Z12" s="56">
        <f t="shared" si="11"/>
        <v>0</v>
      </c>
      <c r="AA12" s="6">
        <v>0</v>
      </c>
      <c r="AB12" s="56">
        <f t="shared" si="12"/>
        <v>0</v>
      </c>
      <c r="AC12" s="6">
        <v>0</v>
      </c>
      <c r="AD12" s="56">
        <f t="shared" si="13"/>
        <v>0</v>
      </c>
      <c r="AE12" s="6">
        <v>0</v>
      </c>
      <c r="AF12" s="56">
        <f t="shared" si="14"/>
        <v>0</v>
      </c>
      <c r="AG12" s="6">
        <v>0</v>
      </c>
      <c r="AH12" s="56">
        <f t="shared" si="15"/>
        <v>0</v>
      </c>
      <c r="AI12" s="6">
        <v>0</v>
      </c>
      <c r="AJ12" s="63">
        <f t="shared" si="16"/>
        <v>0</v>
      </c>
      <c r="AK12" s="63"/>
      <c r="AL12" s="63"/>
    </row>
    <row r="13" spans="1:98" ht="40.5" customHeight="1" x14ac:dyDescent="0.3">
      <c r="A13">
        <v>3</v>
      </c>
      <c r="B13" s="1" t="s">
        <v>5</v>
      </c>
      <c r="C13" s="6">
        <v>0</v>
      </c>
      <c r="D13" s="56">
        <f t="shared" si="0"/>
        <v>0</v>
      </c>
      <c r="E13" s="6">
        <v>0</v>
      </c>
      <c r="F13" s="56">
        <f t="shared" si="1"/>
        <v>0</v>
      </c>
      <c r="G13" s="6">
        <v>0</v>
      </c>
      <c r="H13" s="56">
        <f t="shared" si="2"/>
        <v>0</v>
      </c>
      <c r="I13" s="6">
        <v>0</v>
      </c>
      <c r="J13" s="56">
        <f t="shared" si="3"/>
        <v>0</v>
      </c>
      <c r="K13" s="6">
        <v>0</v>
      </c>
      <c r="L13" s="56">
        <f t="shared" si="4"/>
        <v>0</v>
      </c>
      <c r="M13" s="6">
        <v>0</v>
      </c>
      <c r="N13" s="56">
        <f t="shared" si="5"/>
        <v>0</v>
      </c>
      <c r="O13" s="6">
        <v>0</v>
      </c>
      <c r="P13" s="56">
        <f t="shared" si="6"/>
        <v>0</v>
      </c>
      <c r="Q13" s="6">
        <v>0</v>
      </c>
      <c r="R13" s="56">
        <f t="shared" si="7"/>
        <v>0</v>
      </c>
      <c r="S13" s="6">
        <v>0</v>
      </c>
      <c r="T13" s="56">
        <f t="shared" si="8"/>
        <v>0</v>
      </c>
      <c r="U13" s="6">
        <v>0</v>
      </c>
      <c r="V13" s="56">
        <f t="shared" si="9"/>
        <v>0</v>
      </c>
      <c r="W13" s="6">
        <v>0</v>
      </c>
      <c r="X13" s="56">
        <f t="shared" si="10"/>
        <v>0</v>
      </c>
      <c r="Y13" s="6">
        <v>0</v>
      </c>
      <c r="Z13" s="56">
        <f t="shared" si="11"/>
        <v>0</v>
      </c>
      <c r="AA13" s="6">
        <v>0</v>
      </c>
      <c r="AB13" s="56">
        <f t="shared" si="12"/>
        <v>0</v>
      </c>
      <c r="AC13" s="6">
        <v>0</v>
      </c>
      <c r="AD13" s="56">
        <f t="shared" si="13"/>
        <v>0</v>
      </c>
      <c r="AE13" s="6">
        <v>0</v>
      </c>
      <c r="AF13" s="56">
        <f t="shared" si="14"/>
        <v>0</v>
      </c>
      <c r="AG13" s="6">
        <v>0</v>
      </c>
      <c r="AH13" s="56">
        <f t="shared" si="15"/>
        <v>0</v>
      </c>
      <c r="AI13" s="6">
        <v>0</v>
      </c>
      <c r="AJ13" s="63">
        <f t="shared" si="16"/>
        <v>0</v>
      </c>
      <c r="AK13" s="63"/>
      <c r="AL13" s="63"/>
    </row>
    <row r="14" spans="1:98" ht="55.5" customHeight="1" x14ac:dyDescent="0.3">
      <c r="A14">
        <v>4</v>
      </c>
      <c r="B14" s="1" t="s">
        <v>7</v>
      </c>
      <c r="C14" s="6">
        <v>0</v>
      </c>
      <c r="D14" s="56">
        <f t="shared" si="0"/>
        <v>0</v>
      </c>
      <c r="E14" s="6">
        <v>0</v>
      </c>
      <c r="F14" s="56">
        <f t="shared" si="1"/>
        <v>0</v>
      </c>
      <c r="G14" s="6">
        <v>0</v>
      </c>
      <c r="H14" s="56">
        <f t="shared" si="2"/>
        <v>0</v>
      </c>
      <c r="I14" s="6">
        <v>0</v>
      </c>
      <c r="J14" s="56">
        <f t="shared" si="3"/>
        <v>0</v>
      </c>
      <c r="K14" s="6">
        <v>0</v>
      </c>
      <c r="L14" s="56">
        <f t="shared" si="4"/>
        <v>0</v>
      </c>
      <c r="M14" s="6">
        <v>0</v>
      </c>
      <c r="N14" s="56">
        <f t="shared" si="5"/>
        <v>0</v>
      </c>
      <c r="O14" s="6">
        <v>0</v>
      </c>
      <c r="P14" s="56">
        <f t="shared" si="6"/>
        <v>0</v>
      </c>
      <c r="Q14" s="6">
        <v>0</v>
      </c>
      <c r="R14" s="56">
        <f t="shared" si="7"/>
        <v>0</v>
      </c>
      <c r="S14" s="6">
        <v>0</v>
      </c>
      <c r="T14" s="56">
        <f t="shared" si="8"/>
        <v>0</v>
      </c>
      <c r="U14" s="6">
        <v>0</v>
      </c>
      <c r="V14" s="56">
        <f t="shared" si="9"/>
        <v>0</v>
      </c>
      <c r="W14" s="6">
        <v>0</v>
      </c>
      <c r="X14" s="56">
        <f t="shared" si="10"/>
        <v>0</v>
      </c>
      <c r="Y14" s="6">
        <v>0</v>
      </c>
      <c r="Z14" s="56">
        <f t="shared" si="11"/>
        <v>0</v>
      </c>
      <c r="AA14" s="6">
        <v>0</v>
      </c>
      <c r="AB14" s="56">
        <f t="shared" si="12"/>
        <v>0</v>
      </c>
      <c r="AC14" s="6">
        <v>0</v>
      </c>
      <c r="AD14" s="56">
        <f t="shared" si="13"/>
        <v>0</v>
      </c>
      <c r="AE14" s="6">
        <v>0</v>
      </c>
      <c r="AF14" s="56">
        <f t="shared" si="14"/>
        <v>0</v>
      </c>
      <c r="AG14" s="6">
        <v>0</v>
      </c>
      <c r="AH14" s="56">
        <f t="shared" si="15"/>
        <v>0</v>
      </c>
      <c r="AI14" s="6">
        <v>0</v>
      </c>
      <c r="AJ14" s="63">
        <f t="shared" si="16"/>
        <v>0</v>
      </c>
      <c r="AK14" s="63"/>
      <c r="AL14" s="63"/>
    </row>
    <row r="15" spans="1:98" ht="55.2" x14ac:dyDescent="0.3">
      <c r="A15">
        <v>5</v>
      </c>
      <c r="B15" s="1" t="s">
        <v>8</v>
      </c>
      <c r="C15" s="6">
        <v>0</v>
      </c>
      <c r="D15" s="56">
        <f t="shared" si="0"/>
        <v>0</v>
      </c>
      <c r="E15" s="6">
        <v>0</v>
      </c>
      <c r="F15" s="56">
        <f t="shared" si="1"/>
        <v>0</v>
      </c>
      <c r="G15" s="6">
        <v>0</v>
      </c>
      <c r="H15" s="56">
        <f t="shared" si="2"/>
        <v>0</v>
      </c>
      <c r="I15" s="6">
        <v>0</v>
      </c>
      <c r="J15" s="56">
        <f t="shared" si="3"/>
        <v>0</v>
      </c>
      <c r="K15" s="6">
        <v>0</v>
      </c>
      <c r="L15" s="56">
        <f t="shared" si="4"/>
        <v>0</v>
      </c>
      <c r="M15" s="6">
        <v>0</v>
      </c>
      <c r="N15" s="56">
        <f t="shared" si="5"/>
        <v>0</v>
      </c>
      <c r="O15" s="6">
        <v>0</v>
      </c>
      <c r="P15" s="56">
        <f t="shared" si="6"/>
        <v>0</v>
      </c>
      <c r="Q15" s="6">
        <v>0</v>
      </c>
      <c r="R15" s="56">
        <f t="shared" si="7"/>
        <v>0</v>
      </c>
      <c r="S15" s="6">
        <v>0</v>
      </c>
      <c r="T15" s="56">
        <f t="shared" si="8"/>
        <v>0</v>
      </c>
      <c r="U15" s="6">
        <v>0</v>
      </c>
      <c r="V15" s="56">
        <f t="shared" si="9"/>
        <v>0</v>
      </c>
      <c r="W15" s="6">
        <v>0</v>
      </c>
      <c r="X15" s="56">
        <f t="shared" si="10"/>
        <v>0</v>
      </c>
      <c r="Y15" s="6">
        <v>0</v>
      </c>
      <c r="Z15" s="56">
        <f t="shared" si="11"/>
        <v>0</v>
      </c>
      <c r="AA15" s="6">
        <v>0</v>
      </c>
      <c r="AB15" s="56">
        <f t="shared" si="12"/>
        <v>0</v>
      </c>
      <c r="AC15" s="6">
        <v>0</v>
      </c>
      <c r="AD15" s="56">
        <f t="shared" si="13"/>
        <v>0</v>
      </c>
      <c r="AE15" s="6">
        <v>0</v>
      </c>
      <c r="AF15" s="56">
        <f t="shared" si="14"/>
        <v>0</v>
      </c>
      <c r="AG15" s="6">
        <v>0</v>
      </c>
      <c r="AH15" s="56">
        <f t="shared" si="15"/>
        <v>0</v>
      </c>
      <c r="AI15" s="6">
        <v>0</v>
      </c>
      <c r="AJ15" s="63">
        <f t="shared" si="16"/>
        <v>0</v>
      </c>
      <c r="AK15" s="63"/>
      <c r="AL15" s="63"/>
    </row>
    <row r="16" spans="1:98" ht="106.5" customHeight="1" x14ac:dyDescent="0.3">
      <c r="A16">
        <v>6</v>
      </c>
      <c r="B16" s="1" t="s">
        <v>9</v>
      </c>
      <c r="C16" s="6">
        <v>0</v>
      </c>
      <c r="D16" s="56">
        <f t="shared" si="0"/>
        <v>0</v>
      </c>
      <c r="E16" s="6">
        <v>0</v>
      </c>
      <c r="F16" s="56">
        <f t="shared" si="1"/>
        <v>0</v>
      </c>
      <c r="G16" s="6">
        <v>0</v>
      </c>
      <c r="H16" s="56">
        <f t="shared" si="2"/>
        <v>0</v>
      </c>
      <c r="I16" s="6">
        <v>0</v>
      </c>
      <c r="J16" s="56">
        <f t="shared" si="3"/>
        <v>0</v>
      </c>
      <c r="K16" s="6">
        <v>0</v>
      </c>
      <c r="L16" s="56">
        <f t="shared" si="4"/>
        <v>0</v>
      </c>
      <c r="M16" s="6">
        <v>0</v>
      </c>
      <c r="N16" s="56">
        <f t="shared" si="5"/>
        <v>0</v>
      </c>
      <c r="O16" s="6">
        <v>0</v>
      </c>
      <c r="P16" s="56">
        <f t="shared" si="6"/>
        <v>0</v>
      </c>
      <c r="Q16" s="6">
        <v>0</v>
      </c>
      <c r="R16" s="56">
        <f t="shared" si="7"/>
        <v>0</v>
      </c>
      <c r="S16" s="6">
        <v>0</v>
      </c>
      <c r="T16" s="56">
        <f t="shared" si="8"/>
        <v>0</v>
      </c>
      <c r="U16" s="6">
        <v>0</v>
      </c>
      <c r="V16" s="56">
        <f t="shared" si="9"/>
        <v>0</v>
      </c>
      <c r="W16" s="6">
        <v>0</v>
      </c>
      <c r="X16" s="56">
        <f t="shared" si="10"/>
        <v>0</v>
      </c>
      <c r="Y16" s="6">
        <v>0</v>
      </c>
      <c r="Z16" s="56">
        <f t="shared" si="11"/>
        <v>0</v>
      </c>
      <c r="AA16" s="6">
        <v>0</v>
      </c>
      <c r="AB16" s="56">
        <f t="shared" si="12"/>
        <v>0</v>
      </c>
      <c r="AC16" s="6">
        <v>0</v>
      </c>
      <c r="AD16" s="56">
        <f t="shared" si="13"/>
        <v>0</v>
      </c>
      <c r="AE16" s="6">
        <v>0</v>
      </c>
      <c r="AF16" s="56">
        <f t="shared" si="14"/>
        <v>0</v>
      </c>
      <c r="AG16" s="6">
        <v>0</v>
      </c>
      <c r="AH16" s="56">
        <f t="shared" si="15"/>
        <v>0</v>
      </c>
      <c r="AI16" s="6">
        <v>0</v>
      </c>
      <c r="AJ16" s="63">
        <f t="shared" si="16"/>
        <v>0</v>
      </c>
      <c r="AK16" s="63"/>
      <c r="AL16" s="63"/>
    </row>
    <row r="17" spans="1:38" ht="29.25" customHeight="1" x14ac:dyDescent="0.3">
      <c r="A17">
        <v>7</v>
      </c>
      <c r="B17" s="1" t="s">
        <v>10</v>
      </c>
      <c r="C17" s="6">
        <v>0</v>
      </c>
      <c r="D17" s="56">
        <f t="shared" si="0"/>
        <v>0</v>
      </c>
      <c r="E17" s="6">
        <v>0</v>
      </c>
      <c r="F17" s="56">
        <f t="shared" si="1"/>
        <v>0</v>
      </c>
      <c r="G17" s="6">
        <v>0</v>
      </c>
      <c r="H17" s="56">
        <f t="shared" si="2"/>
        <v>0</v>
      </c>
      <c r="I17" s="6">
        <v>0</v>
      </c>
      <c r="J17" s="56">
        <f t="shared" si="3"/>
        <v>0</v>
      </c>
      <c r="K17" s="6">
        <v>0</v>
      </c>
      <c r="L17" s="56">
        <f t="shared" si="4"/>
        <v>0</v>
      </c>
      <c r="M17" s="6">
        <v>0</v>
      </c>
      <c r="N17" s="56">
        <f t="shared" si="5"/>
        <v>0</v>
      </c>
      <c r="O17" s="6">
        <v>0</v>
      </c>
      <c r="P17" s="56">
        <f t="shared" si="6"/>
        <v>0</v>
      </c>
      <c r="Q17" s="6">
        <v>0</v>
      </c>
      <c r="R17" s="56">
        <f t="shared" si="7"/>
        <v>0</v>
      </c>
      <c r="S17" s="6">
        <v>0</v>
      </c>
      <c r="T17" s="56">
        <f t="shared" si="8"/>
        <v>0</v>
      </c>
      <c r="U17" s="6">
        <v>0</v>
      </c>
      <c r="V17" s="56">
        <f t="shared" si="9"/>
        <v>0</v>
      </c>
      <c r="W17" s="6">
        <v>0</v>
      </c>
      <c r="X17" s="56">
        <f t="shared" si="10"/>
        <v>0</v>
      </c>
      <c r="Y17" s="6">
        <v>0</v>
      </c>
      <c r="Z17" s="56">
        <f t="shared" si="11"/>
        <v>0</v>
      </c>
      <c r="AA17" s="6">
        <v>0</v>
      </c>
      <c r="AB17" s="56">
        <f t="shared" si="12"/>
        <v>0</v>
      </c>
      <c r="AC17" s="6">
        <v>0</v>
      </c>
      <c r="AD17" s="56">
        <f t="shared" si="13"/>
        <v>0</v>
      </c>
      <c r="AE17" s="6">
        <v>0</v>
      </c>
      <c r="AF17" s="56">
        <f t="shared" si="14"/>
        <v>0</v>
      </c>
      <c r="AG17" s="6">
        <v>0</v>
      </c>
      <c r="AH17" s="56">
        <f t="shared" si="15"/>
        <v>0</v>
      </c>
      <c r="AI17" s="6">
        <v>0</v>
      </c>
      <c r="AJ17" s="63">
        <f t="shared" si="16"/>
        <v>0</v>
      </c>
      <c r="AK17" s="63"/>
      <c r="AL17" s="63"/>
    </row>
    <row r="18" spans="1:38" x14ac:dyDescent="0.3">
      <c r="A18">
        <v>8</v>
      </c>
      <c r="B18" t="s">
        <v>11</v>
      </c>
      <c r="C18" s="6">
        <v>0</v>
      </c>
      <c r="D18" s="56">
        <f>SUM(D11:D17)</f>
        <v>0</v>
      </c>
      <c r="E18" s="6">
        <v>0</v>
      </c>
      <c r="F18" s="56">
        <f>SUM(F11:F17)</f>
        <v>0</v>
      </c>
      <c r="G18" s="6">
        <v>0</v>
      </c>
      <c r="H18" s="56">
        <f>SUM(H11:H17)</f>
        <v>0</v>
      </c>
      <c r="I18" s="6">
        <v>0</v>
      </c>
      <c r="J18" s="56">
        <f>SUM(J11:J17)</f>
        <v>0</v>
      </c>
      <c r="K18" s="6">
        <v>0</v>
      </c>
      <c r="L18" s="56">
        <f>SUM(L11:L17)</f>
        <v>0</v>
      </c>
      <c r="M18" s="6">
        <v>0</v>
      </c>
      <c r="N18" s="56">
        <f>SUM(N11:N17)</f>
        <v>0</v>
      </c>
      <c r="O18" s="6">
        <v>0</v>
      </c>
      <c r="P18" s="56">
        <f>SUM(P11:P17)</f>
        <v>0</v>
      </c>
      <c r="Q18" s="6">
        <v>0</v>
      </c>
      <c r="R18" s="56">
        <f>SUM(R11:R17)</f>
        <v>0</v>
      </c>
      <c r="S18" s="6">
        <v>0</v>
      </c>
      <c r="T18" s="56">
        <f>SUM(T11:T17)</f>
        <v>0</v>
      </c>
      <c r="U18" s="6">
        <v>0</v>
      </c>
      <c r="V18" s="56">
        <f>SUM(V11:V17)</f>
        <v>0</v>
      </c>
      <c r="W18" s="6">
        <v>0</v>
      </c>
      <c r="X18" s="56">
        <f>SUM(X11:X17)</f>
        <v>0</v>
      </c>
      <c r="Y18" s="6">
        <v>0</v>
      </c>
      <c r="Z18" s="56">
        <f>SUM(Z11:Z17)</f>
        <v>0</v>
      </c>
      <c r="AA18" s="6">
        <v>0</v>
      </c>
      <c r="AB18" s="56">
        <f>SUM(AB11:AB17)</f>
        <v>0</v>
      </c>
      <c r="AC18" s="6">
        <v>0</v>
      </c>
      <c r="AD18" s="56">
        <f>SUM(AD11:AD17)</f>
        <v>0</v>
      </c>
      <c r="AE18" s="6">
        <v>0</v>
      </c>
      <c r="AF18" s="56">
        <f>SUM(AF11:AF17)</f>
        <v>0</v>
      </c>
      <c r="AG18" s="6">
        <v>0</v>
      </c>
      <c r="AH18" s="56">
        <f>SUM(AH11:AH17)</f>
        <v>0</v>
      </c>
      <c r="AI18" s="6">
        <v>0</v>
      </c>
      <c r="AJ18" s="63">
        <f>SUM(AJ11:AJ17)</f>
        <v>0</v>
      </c>
      <c r="AK18" s="63"/>
      <c r="AL18" s="63"/>
    </row>
    <row r="19" spans="1:38" ht="69" customHeight="1" x14ac:dyDescent="0.3">
      <c r="B19" s="3" t="s">
        <v>12</v>
      </c>
      <c r="C19" s="3"/>
      <c r="D19" s="57"/>
      <c r="E19" s="3"/>
      <c r="F19" s="3"/>
      <c r="G19" s="3"/>
      <c r="AK19" s="41"/>
      <c r="AL19" s="41"/>
    </row>
    <row r="20" spans="1:38" ht="40.5" customHeight="1" x14ac:dyDescent="0.3">
      <c r="B20" s="5" t="s">
        <v>18</v>
      </c>
      <c r="C20" s="5"/>
      <c r="D20" s="58"/>
      <c r="E20" s="5"/>
      <c r="F20" s="5"/>
      <c r="G20" s="5"/>
      <c r="H20" s="5"/>
      <c r="I20" s="5"/>
    </row>
  </sheetData>
  <mergeCells count="109">
    <mergeCell ref="AA8:AB8"/>
    <mergeCell ref="AC8:AD8"/>
    <mergeCell ref="Y3:Z3"/>
    <mergeCell ref="Y4:Z4"/>
    <mergeCell ref="AA3:AB3"/>
    <mergeCell ref="AC3:AD3"/>
    <mergeCell ref="AA4:AB4"/>
    <mergeCell ref="AC4:AD4"/>
    <mergeCell ref="AA5:AB5"/>
    <mergeCell ref="AC5:AD5"/>
    <mergeCell ref="AA6:AB6"/>
    <mergeCell ref="AC6:AD6"/>
    <mergeCell ref="AA7:AB7"/>
    <mergeCell ref="AC7:AD7"/>
    <mergeCell ref="Y5:Z5"/>
    <mergeCell ref="Y6:Z6"/>
    <mergeCell ref="Y7:Z7"/>
    <mergeCell ref="Y8:Z8"/>
    <mergeCell ref="W3:X3"/>
    <mergeCell ref="W4:X4"/>
    <mergeCell ref="W5:X5"/>
    <mergeCell ref="W6:X6"/>
    <mergeCell ref="W7:X7"/>
    <mergeCell ref="C8:D8"/>
    <mergeCell ref="E8:F8"/>
    <mergeCell ref="G8:H8"/>
    <mergeCell ref="I8:J8"/>
    <mergeCell ref="K8:L8"/>
    <mergeCell ref="M8:N8"/>
    <mergeCell ref="O8:P8"/>
    <mergeCell ref="Q8:R8"/>
    <mergeCell ref="S8:T8"/>
    <mergeCell ref="U8:V8"/>
    <mergeCell ref="W8:X8"/>
    <mergeCell ref="S3:T3"/>
    <mergeCell ref="S4:T4"/>
    <mergeCell ref="S5:T5"/>
    <mergeCell ref="S6:T6"/>
    <mergeCell ref="S7:T7"/>
    <mergeCell ref="U3:V3"/>
    <mergeCell ref="U4:V4"/>
    <mergeCell ref="U5:V5"/>
    <mergeCell ref="U6:V6"/>
    <mergeCell ref="U7:V7"/>
    <mergeCell ref="O3:P3"/>
    <mergeCell ref="O4:P4"/>
    <mergeCell ref="O5:P5"/>
    <mergeCell ref="O6:P6"/>
    <mergeCell ref="O7:P7"/>
    <mergeCell ref="Q3:R3"/>
    <mergeCell ref="Q4:R4"/>
    <mergeCell ref="Q5:R5"/>
    <mergeCell ref="Q6:R6"/>
    <mergeCell ref="Q7:R7"/>
    <mergeCell ref="K3:L3"/>
    <mergeCell ref="K4:L4"/>
    <mergeCell ref="K5:L5"/>
    <mergeCell ref="K6:L6"/>
    <mergeCell ref="K7:L7"/>
    <mergeCell ref="M3:N3"/>
    <mergeCell ref="M4:N4"/>
    <mergeCell ref="M5:N5"/>
    <mergeCell ref="M6:N6"/>
    <mergeCell ref="M7:N7"/>
    <mergeCell ref="A1:B1"/>
    <mergeCell ref="C3:D3"/>
    <mergeCell ref="C4:D4"/>
    <mergeCell ref="C5:D5"/>
    <mergeCell ref="AE3:AF3"/>
    <mergeCell ref="AE4:AF4"/>
    <mergeCell ref="AE5:AF5"/>
    <mergeCell ref="C6:D6"/>
    <mergeCell ref="C7:D7"/>
    <mergeCell ref="E3:F3"/>
    <mergeCell ref="E4:F4"/>
    <mergeCell ref="E5:F5"/>
    <mergeCell ref="E6:F6"/>
    <mergeCell ref="E7:F7"/>
    <mergeCell ref="G3:H3"/>
    <mergeCell ref="G4:H4"/>
    <mergeCell ref="G5:H5"/>
    <mergeCell ref="G6:H6"/>
    <mergeCell ref="G7:H7"/>
    <mergeCell ref="I3:J3"/>
    <mergeCell ref="I4:J4"/>
    <mergeCell ref="I5:J5"/>
    <mergeCell ref="I6:J6"/>
    <mergeCell ref="I7:J7"/>
    <mergeCell ref="AE6:AF6"/>
    <mergeCell ref="AE7:AF7"/>
    <mergeCell ref="AE8:AF8"/>
    <mergeCell ref="AG3:AH3"/>
    <mergeCell ref="AG4:AH4"/>
    <mergeCell ref="AG5:AH5"/>
    <mergeCell ref="AG6:AH6"/>
    <mergeCell ref="AG7:AH7"/>
    <mergeCell ref="AG8:AH8"/>
    <mergeCell ref="AI8:AJ8"/>
    <mergeCell ref="AK3:AL3"/>
    <mergeCell ref="AK4:AL4"/>
    <mergeCell ref="AK5:AL5"/>
    <mergeCell ref="AK6:AL6"/>
    <mergeCell ref="AK7:AL7"/>
    <mergeCell ref="AK8:AL8"/>
    <mergeCell ref="AI3:AJ3"/>
    <mergeCell ref="AI4:AJ4"/>
    <mergeCell ref="AI5:AJ5"/>
    <mergeCell ref="AI6:AJ6"/>
    <mergeCell ref="AI7:AJ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2AF8A-5D4D-47A0-A678-3D4D67B2809A}">
  <dimension ref="A4:O55"/>
  <sheetViews>
    <sheetView showGridLines="0" tabSelected="1" workbookViewId="0">
      <selection activeCell="B10" sqref="B10"/>
    </sheetView>
  </sheetViews>
  <sheetFormatPr defaultColWidth="9.21875" defaultRowHeight="14.4" x14ac:dyDescent="0.3"/>
  <cols>
    <col min="1" max="1" width="5.77734375" style="164" customWidth="1"/>
    <col min="2" max="2" width="5.5546875" style="164" customWidth="1"/>
    <col min="3" max="3" width="3.21875" style="164" customWidth="1"/>
    <col min="4" max="5" width="9.21875" style="164"/>
    <col min="6" max="6" width="21" style="164" customWidth="1"/>
    <col min="7" max="8" width="9.21875" style="164"/>
    <col min="9" max="9" width="61.21875" style="164" customWidth="1"/>
    <col min="10" max="10" width="38" style="164" customWidth="1"/>
    <col min="11" max="16384" width="9.21875" style="164"/>
  </cols>
  <sheetData>
    <row r="4" spans="1:15" ht="9.75" customHeight="1" x14ac:dyDescent="0.3"/>
    <row r="5" spans="1:15" ht="9.75" customHeight="1" x14ac:dyDescent="0.3"/>
    <row r="6" spans="1:15" ht="9.75" customHeight="1" x14ac:dyDescent="0.3"/>
    <row r="7" spans="1:15" ht="9.75" customHeight="1" x14ac:dyDescent="0.3"/>
    <row r="8" spans="1:15" ht="29.25" customHeight="1" x14ac:dyDescent="0.4">
      <c r="C8" s="165" t="s">
        <v>176</v>
      </c>
      <c r="D8" s="166"/>
      <c r="E8" s="166"/>
    </row>
    <row r="9" spans="1:15" ht="13.5" customHeight="1" x14ac:dyDescent="0.4">
      <c r="D9" s="167"/>
    </row>
    <row r="10" spans="1:15" ht="16.5" customHeight="1" x14ac:dyDescent="0.35">
      <c r="A10" s="168" t="s">
        <v>177</v>
      </c>
      <c r="B10" s="168"/>
      <c r="C10" s="168"/>
      <c r="D10" s="168"/>
      <c r="E10" s="168"/>
    </row>
    <row r="11" spans="1:15" s="172" customFormat="1" ht="20.100000000000001" customHeight="1" x14ac:dyDescent="0.3">
      <c r="A11" s="169">
        <v>1</v>
      </c>
      <c r="B11" s="170" t="s">
        <v>215</v>
      </c>
      <c r="C11" s="171"/>
      <c r="D11" s="170"/>
      <c r="E11" s="170"/>
      <c r="F11" s="170"/>
      <c r="G11" s="170"/>
      <c r="H11" s="170"/>
      <c r="I11" s="170"/>
      <c r="J11" s="170"/>
      <c r="K11" s="170"/>
      <c r="L11" s="170"/>
      <c r="M11" s="170"/>
      <c r="N11" s="170"/>
      <c r="O11" s="170"/>
    </row>
    <row r="12" spans="1:15" s="172" customFormat="1" ht="20.100000000000001" customHeight="1" x14ac:dyDescent="0.3">
      <c r="A12" s="169"/>
      <c r="B12" s="170" t="s">
        <v>211</v>
      </c>
      <c r="C12" s="171"/>
      <c r="D12" s="170"/>
      <c r="E12" s="170"/>
      <c r="F12" s="170"/>
      <c r="G12" s="170"/>
      <c r="H12" s="170"/>
      <c r="I12" s="170"/>
      <c r="J12" s="170"/>
      <c r="K12" s="170"/>
      <c r="L12" s="170"/>
      <c r="M12" s="170"/>
      <c r="N12" s="170"/>
      <c r="O12" s="170"/>
    </row>
    <row r="13" spans="1:15" s="172" customFormat="1" ht="20.100000000000001" customHeight="1" x14ac:dyDescent="0.3">
      <c r="A13" s="169"/>
      <c r="B13" s="170"/>
      <c r="C13" s="171"/>
      <c r="D13" s="170"/>
      <c r="E13" s="170"/>
      <c r="F13" s="170"/>
      <c r="G13" s="170"/>
      <c r="H13" s="170"/>
      <c r="I13" s="170"/>
      <c r="J13" s="170"/>
      <c r="K13" s="170"/>
      <c r="L13" s="170"/>
      <c r="M13" s="170"/>
      <c r="N13" s="170"/>
      <c r="O13" s="170"/>
    </row>
    <row r="14" spans="1:15" s="172" customFormat="1" ht="20.100000000000001" customHeight="1" x14ac:dyDescent="0.3">
      <c r="A14" s="169">
        <v>2</v>
      </c>
      <c r="B14" s="170" t="s">
        <v>213</v>
      </c>
      <c r="C14" s="171"/>
      <c r="D14" s="170"/>
      <c r="E14" s="170"/>
      <c r="F14" s="170"/>
      <c r="G14" s="170"/>
      <c r="H14" s="170"/>
      <c r="I14" s="170"/>
      <c r="J14" s="170"/>
      <c r="K14" s="170"/>
      <c r="L14" s="170"/>
      <c r="M14" s="170"/>
      <c r="N14" s="170"/>
      <c r="O14" s="170"/>
    </row>
    <row r="15" spans="1:15" s="172" customFormat="1" ht="20.100000000000001" customHeight="1" x14ac:dyDescent="0.3">
      <c r="A15" s="169"/>
      <c r="B15" s="170" t="s">
        <v>214</v>
      </c>
      <c r="C15" s="171"/>
      <c r="D15" s="170"/>
      <c r="E15" s="170"/>
      <c r="F15" s="170"/>
      <c r="G15" s="170"/>
      <c r="H15" s="170"/>
      <c r="I15" s="170"/>
      <c r="J15" s="170"/>
      <c r="K15" s="170"/>
      <c r="L15" s="170"/>
      <c r="M15" s="170"/>
      <c r="N15" s="170"/>
      <c r="O15" s="170"/>
    </row>
    <row r="16" spans="1:15" ht="15.6" x14ac:dyDescent="0.3">
      <c r="A16" s="169"/>
      <c r="B16" s="170"/>
      <c r="C16" s="171" t="s">
        <v>178</v>
      </c>
      <c r="D16" s="170"/>
      <c r="E16" s="170"/>
      <c r="F16" s="170"/>
      <c r="G16" s="173"/>
      <c r="H16" s="170"/>
      <c r="I16" s="170"/>
      <c r="J16" s="170"/>
      <c r="K16" s="170"/>
      <c r="L16" s="170"/>
      <c r="M16" s="170"/>
      <c r="N16" s="170"/>
      <c r="O16" s="170"/>
    </row>
    <row r="17" spans="1:15" ht="15.6" x14ac:dyDescent="0.3">
      <c r="A17" s="169"/>
      <c r="B17" s="170"/>
      <c r="C17" s="171" t="s">
        <v>179</v>
      </c>
      <c r="D17" s="170"/>
      <c r="E17" s="170"/>
      <c r="F17" s="170"/>
      <c r="G17" s="173"/>
      <c r="H17" s="170"/>
      <c r="I17" s="170"/>
      <c r="J17" s="170"/>
      <c r="K17" s="170"/>
      <c r="L17" s="170"/>
      <c r="M17" s="170"/>
      <c r="N17" s="170"/>
      <c r="O17" s="170"/>
    </row>
    <row r="18" spans="1:15" ht="15.6" x14ac:dyDescent="0.3">
      <c r="A18" s="169"/>
      <c r="B18" s="170"/>
      <c r="C18" s="171" t="s">
        <v>180</v>
      </c>
      <c r="D18" s="170"/>
      <c r="E18" s="170"/>
      <c r="F18" s="170"/>
      <c r="G18" s="173"/>
      <c r="H18" s="170"/>
      <c r="I18" s="170"/>
      <c r="J18" s="170"/>
      <c r="K18" s="170"/>
      <c r="L18" s="170"/>
      <c r="M18" s="170"/>
      <c r="N18" s="170"/>
      <c r="O18" s="170"/>
    </row>
    <row r="19" spans="1:15" ht="15.6" x14ac:dyDescent="0.3">
      <c r="A19" s="169"/>
      <c r="B19" s="170"/>
      <c r="C19" s="171" t="s">
        <v>181</v>
      </c>
      <c r="D19" s="170"/>
      <c r="E19" s="170"/>
      <c r="F19" s="170"/>
      <c r="G19" s="173"/>
      <c r="H19" s="170"/>
      <c r="I19" s="170"/>
      <c r="J19" s="170"/>
      <c r="K19" s="170"/>
      <c r="L19" s="170"/>
      <c r="M19" s="170"/>
      <c r="N19" s="170"/>
      <c r="O19" s="170"/>
    </row>
    <row r="20" spans="1:15" s="176" customFormat="1" ht="18.600000000000001" customHeight="1" x14ac:dyDescent="0.3">
      <c r="A20" s="174"/>
      <c r="B20" s="175"/>
      <c r="C20" s="171" t="s">
        <v>182</v>
      </c>
      <c r="D20" s="175"/>
      <c r="E20" s="175"/>
      <c r="F20" s="175"/>
      <c r="G20" s="175"/>
      <c r="H20" s="175"/>
      <c r="I20" s="175"/>
      <c r="J20" s="175"/>
      <c r="K20" s="175"/>
      <c r="L20" s="175"/>
      <c r="M20" s="175"/>
      <c r="N20" s="175"/>
      <c r="O20" s="175"/>
    </row>
    <row r="21" spans="1:15" s="176" customFormat="1" ht="18.600000000000001" customHeight="1" x14ac:dyDescent="0.3">
      <c r="A21" s="174"/>
      <c r="B21" s="175"/>
      <c r="C21" s="171"/>
      <c r="D21" s="171" t="s">
        <v>183</v>
      </c>
      <c r="E21" s="170"/>
      <c r="F21" s="170"/>
      <c r="G21" s="170"/>
      <c r="H21" s="175"/>
      <c r="I21" s="175"/>
      <c r="J21" s="175"/>
      <c r="K21" s="175"/>
      <c r="L21" s="175"/>
      <c r="M21" s="175"/>
      <c r="N21" s="175"/>
      <c r="O21" s="175"/>
    </row>
    <row r="22" spans="1:15" s="176" customFormat="1" ht="18.600000000000001" customHeight="1" x14ac:dyDescent="0.3">
      <c r="A22" s="174"/>
      <c r="B22" s="175"/>
      <c r="C22" s="171"/>
      <c r="D22" s="171" t="s">
        <v>184</v>
      </c>
      <c r="E22" s="170"/>
      <c r="F22" s="170"/>
      <c r="G22" s="170"/>
      <c r="H22" s="175"/>
      <c r="I22" s="175"/>
      <c r="J22" s="175"/>
      <c r="K22" s="175"/>
      <c r="L22" s="175"/>
      <c r="M22" s="175"/>
      <c r="N22" s="175"/>
      <c r="O22" s="175"/>
    </row>
    <row r="23" spans="1:15" s="176" customFormat="1" ht="18.600000000000001" customHeight="1" x14ac:dyDescent="0.3">
      <c r="A23" s="174"/>
      <c r="B23" s="175"/>
      <c r="C23" s="171"/>
      <c r="D23" s="171" t="s">
        <v>185</v>
      </c>
      <c r="E23" s="170"/>
      <c r="F23" s="170"/>
      <c r="G23" s="170"/>
      <c r="H23" s="175"/>
      <c r="I23" s="175"/>
      <c r="J23" s="175"/>
      <c r="K23" s="175"/>
      <c r="L23" s="175"/>
      <c r="M23" s="175"/>
      <c r="N23" s="175"/>
      <c r="O23" s="175"/>
    </row>
    <row r="24" spans="1:15" s="176" customFormat="1" ht="18.600000000000001" customHeight="1" x14ac:dyDescent="0.3">
      <c r="A24" s="174"/>
      <c r="B24" s="175"/>
      <c r="C24" s="171"/>
      <c r="D24" s="171" t="s">
        <v>186</v>
      </c>
      <c r="E24" s="170"/>
      <c r="F24" s="170"/>
      <c r="G24" s="170"/>
      <c r="H24" s="175"/>
      <c r="I24" s="175"/>
      <c r="J24" s="175"/>
      <c r="K24" s="175"/>
      <c r="L24" s="175"/>
      <c r="M24" s="175"/>
      <c r="N24" s="175"/>
      <c r="O24" s="175"/>
    </row>
    <row r="25" spans="1:15" s="176" customFormat="1" ht="18.600000000000001" customHeight="1" x14ac:dyDescent="0.3">
      <c r="A25" s="174"/>
      <c r="B25" s="175"/>
      <c r="C25" s="171"/>
      <c r="D25" s="171" t="s">
        <v>187</v>
      </c>
      <c r="E25" s="170"/>
      <c r="F25" s="170"/>
      <c r="G25" s="170"/>
      <c r="H25" s="175"/>
      <c r="I25" s="175"/>
      <c r="J25" s="175"/>
      <c r="K25" s="175"/>
      <c r="L25" s="175"/>
      <c r="M25" s="175"/>
      <c r="N25" s="175"/>
      <c r="O25" s="175"/>
    </row>
    <row r="26" spans="1:15" s="176" customFormat="1" ht="18.600000000000001" customHeight="1" x14ac:dyDescent="0.3">
      <c r="A26" s="174"/>
      <c r="B26" s="175"/>
      <c r="C26" s="171"/>
      <c r="D26" s="171" t="s">
        <v>188</v>
      </c>
      <c r="E26" s="170"/>
      <c r="F26" s="170"/>
      <c r="G26" s="170"/>
      <c r="H26" s="175"/>
      <c r="I26" s="175"/>
      <c r="J26" s="175"/>
      <c r="K26" s="175"/>
      <c r="L26" s="175"/>
      <c r="M26" s="175"/>
      <c r="N26" s="175"/>
      <c r="O26" s="175"/>
    </row>
    <row r="27" spans="1:15" s="176" customFormat="1" ht="18.600000000000001" customHeight="1" x14ac:dyDescent="0.3">
      <c r="A27" s="174"/>
      <c r="B27" s="175"/>
      <c r="C27" s="171" t="s">
        <v>189</v>
      </c>
      <c r="D27" s="171"/>
      <c r="E27" s="170"/>
      <c r="F27" s="170"/>
      <c r="G27" s="170"/>
      <c r="H27" s="175"/>
      <c r="I27" s="175"/>
      <c r="J27" s="175"/>
      <c r="K27" s="175"/>
      <c r="L27" s="175"/>
      <c r="M27" s="175"/>
      <c r="N27" s="175"/>
      <c r="O27" s="175"/>
    </row>
    <row r="28" spans="1:15" s="176" customFormat="1" ht="18.600000000000001" customHeight="1" x14ac:dyDescent="0.3">
      <c r="A28" s="174"/>
      <c r="B28" s="175"/>
      <c r="C28" s="171"/>
      <c r="D28" s="171"/>
      <c r="E28" s="178"/>
      <c r="F28" s="178"/>
      <c r="G28" s="178"/>
      <c r="H28" s="175"/>
      <c r="I28" s="175"/>
      <c r="J28" s="175"/>
      <c r="K28" s="175"/>
      <c r="L28" s="175"/>
      <c r="M28" s="175"/>
      <c r="N28" s="175"/>
      <c r="O28" s="175"/>
    </row>
    <row r="29" spans="1:15" s="176" customFormat="1" ht="18.600000000000001" customHeight="1" x14ac:dyDescent="0.3">
      <c r="A29" s="169">
        <v>3</v>
      </c>
      <c r="B29" s="170" t="s">
        <v>190</v>
      </c>
      <c r="C29" s="171"/>
      <c r="D29" s="171"/>
      <c r="E29" s="170"/>
      <c r="F29" s="170"/>
      <c r="G29" s="170"/>
      <c r="H29" s="170"/>
      <c r="I29" s="170"/>
      <c r="J29" s="170"/>
      <c r="K29" s="175"/>
      <c r="L29" s="175"/>
      <c r="M29" s="175"/>
      <c r="N29" s="175"/>
      <c r="O29" s="175"/>
    </row>
    <row r="30" spans="1:15" ht="15.6" x14ac:dyDescent="0.3">
      <c r="A30" s="169"/>
      <c r="B30" s="170" t="s">
        <v>191</v>
      </c>
      <c r="C30" s="171"/>
      <c r="D30" s="170"/>
      <c r="E30" s="170"/>
      <c r="F30" s="170"/>
      <c r="G30" s="170"/>
      <c r="H30" s="170"/>
      <c r="I30" s="170"/>
      <c r="J30" s="170"/>
      <c r="K30" s="170"/>
      <c r="L30" s="170"/>
      <c r="M30" s="170"/>
      <c r="N30" s="170"/>
      <c r="O30" s="170"/>
    </row>
    <row r="31" spans="1:15" ht="15.6" x14ac:dyDescent="0.3">
      <c r="A31" s="169"/>
      <c r="B31" s="170"/>
      <c r="C31" s="171"/>
      <c r="D31" s="170"/>
      <c r="E31" s="170"/>
      <c r="F31" s="170"/>
      <c r="G31" s="170"/>
      <c r="H31" s="170"/>
      <c r="I31" s="170"/>
      <c r="J31" s="170"/>
      <c r="K31" s="170"/>
      <c r="L31" s="170"/>
      <c r="M31" s="170"/>
      <c r="N31" s="170"/>
      <c r="O31" s="170"/>
    </row>
    <row r="32" spans="1:15" s="172" customFormat="1" ht="20.100000000000001" customHeight="1" x14ac:dyDescent="0.3">
      <c r="A32" s="169">
        <v>4</v>
      </c>
      <c r="B32" s="170" t="s">
        <v>216</v>
      </c>
      <c r="C32" s="171"/>
      <c r="D32" s="170"/>
      <c r="E32" s="170"/>
      <c r="F32" s="170"/>
      <c r="G32" s="170"/>
      <c r="H32" s="170"/>
      <c r="I32" s="170"/>
      <c r="J32" s="170"/>
      <c r="K32" s="170"/>
      <c r="L32" s="170"/>
      <c r="M32" s="170"/>
      <c r="N32" s="170"/>
      <c r="O32" s="170"/>
    </row>
    <row r="33" spans="1:15" ht="15.6" x14ac:dyDescent="0.3">
      <c r="A33" s="169"/>
      <c r="B33" s="170"/>
      <c r="C33" s="170" t="s">
        <v>192</v>
      </c>
      <c r="D33" s="177"/>
      <c r="E33" s="170"/>
      <c r="F33" s="170"/>
      <c r="G33" s="170"/>
      <c r="H33" s="170"/>
      <c r="I33" s="170"/>
      <c r="J33" s="170"/>
      <c r="K33" s="170"/>
      <c r="L33" s="170"/>
      <c r="M33" s="170"/>
      <c r="N33" s="170"/>
      <c r="O33" s="170"/>
    </row>
    <row r="34" spans="1:15" ht="15.6" x14ac:dyDescent="0.3">
      <c r="A34" s="169"/>
      <c r="B34" s="170"/>
      <c r="D34" s="170" t="s">
        <v>217</v>
      </c>
      <c r="E34" s="170"/>
      <c r="F34" s="170"/>
      <c r="G34" s="170"/>
      <c r="H34" s="170"/>
      <c r="I34" s="170"/>
      <c r="J34" s="170"/>
      <c r="K34" s="170"/>
      <c r="L34" s="170"/>
      <c r="M34" s="170"/>
      <c r="N34" s="170"/>
      <c r="O34" s="170"/>
    </row>
    <row r="35" spans="1:15" ht="15.6" x14ac:dyDescent="0.3">
      <c r="A35" s="169"/>
      <c r="B35" s="170"/>
      <c r="C35" s="170" t="s">
        <v>218</v>
      </c>
      <c r="D35" s="177"/>
      <c r="E35" s="170"/>
      <c r="F35" s="170"/>
      <c r="G35" s="170"/>
      <c r="H35" s="170"/>
      <c r="I35" s="170"/>
      <c r="J35" s="170"/>
      <c r="K35" s="170"/>
      <c r="L35" s="170"/>
      <c r="M35" s="170"/>
      <c r="N35" s="170"/>
      <c r="O35" s="170"/>
    </row>
    <row r="36" spans="1:15" ht="15.6" x14ac:dyDescent="0.3">
      <c r="A36" s="169"/>
      <c r="B36" s="170"/>
      <c r="C36" s="170" t="s">
        <v>193</v>
      </c>
      <c r="D36" s="177"/>
      <c r="E36" s="170"/>
      <c r="F36" s="170"/>
      <c r="G36" s="170"/>
      <c r="H36" s="170"/>
      <c r="I36" s="170"/>
      <c r="J36" s="170"/>
      <c r="K36" s="170"/>
      <c r="L36" s="170"/>
      <c r="M36" s="170"/>
      <c r="N36" s="170"/>
      <c r="O36" s="170"/>
    </row>
    <row r="37" spans="1:15" ht="15.6" x14ac:dyDescent="0.3">
      <c r="A37" s="169"/>
      <c r="B37" s="170"/>
      <c r="C37" s="170" t="s">
        <v>194</v>
      </c>
      <c r="D37" s="177"/>
      <c r="E37" s="170"/>
      <c r="F37" s="170"/>
      <c r="G37" s="170"/>
      <c r="H37" s="170"/>
      <c r="I37" s="170"/>
      <c r="J37" s="170"/>
      <c r="K37" s="170"/>
      <c r="L37" s="170"/>
      <c r="M37" s="170"/>
      <c r="N37" s="170"/>
      <c r="O37" s="170"/>
    </row>
    <row r="38" spans="1:15" ht="15.6" x14ac:dyDescent="0.3">
      <c r="A38" s="169"/>
      <c r="B38" s="170"/>
      <c r="C38" s="170" t="s">
        <v>195</v>
      </c>
      <c r="D38" s="177"/>
      <c r="E38" s="170"/>
      <c r="F38" s="170"/>
      <c r="G38" s="170"/>
      <c r="H38" s="170"/>
      <c r="I38" s="170"/>
      <c r="J38" s="170"/>
      <c r="K38" s="170"/>
      <c r="L38" s="170"/>
      <c r="M38" s="170"/>
      <c r="N38" s="170"/>
      <c r="O38" s="170"/>
    </row>
    <row r="39" spans="1:15" ht="15.6" x14ac:dyDescent="0.3">
      <c r="A39" s="169"/>
      <c r="B39" s="170"/>
      <c r="C39" s="177"/>
      <c r="F39" s="170"/>
      <c r="G39" s="170"/>
      <c r="H39" s="170"/>
      <c r="I39" s="170"/>
      <c r="J39" s="170"/>
      <c r="K39" s="170"/>
      <c r="L39" s="170"/>
      <c r="M39" s="170"/>
      <c r="N39" s="170"/>
      <c r="O39" s="170"/>
    </row>
    <row r="40" spans="1:15" ht="15.6" x14ac:dyDescent="0.3">
      <c r="A40" s="170"/>
      <c r="B40" s="170"/>
      <c r="C40" s="170"/>
      <c r="D40" s="170"/>
      <c r="E40" s="170"/>
      <c r="F40" s="170"/>
      <c r="G40" s="170"/>
      <c r="H40" s="170"/>
      <c r="I40" s="170"/>
      <c r="J40" s="170"/>
      <c r="K40" s="170"/>
      <c r="L40" s="170"/>
    </row>
    <row r="41" spans="1:15" ht="15.6" x14ac:dyDescent="0.3">
      <c r="A41" s="170"/>
      <c r="B41" s="169" t="s">
        <v>196</v>
      </c>
      <c r="C41" s="170"/>
      <c r="D41" s="170"/>
      <c r="E41" s="170"/>
      <c r="F41" s="170"/>
      <c r="G41" s="170"/>
      <c r="H41" s="170"/>
      <c r="I41" s="170"/>
      <c r="J41" s="170"/>
      <c r="K41" s="170"/>
      <c r="L41" s="170"/>
      <c r="M41" s="170"/>
      <c r="N41" s="170"/>
      <c r="O41" s="170"/>
    </row>
    <row r="42" spans="1:15" ht="15.6" x14ac:dyDescent="0.3">
      <c r="A42" s="170"/>
      <c r="B42" s="170"/>
      <c r="C42" s="171" t="s">
        <v>219</v>
      </c>
      <c r="D42" s="170"/>
      <c r="E42" s="170"/>
      <c r="F42" s="170"/>
      <c r="G42" s="170"/>
      <c r="H42" s="170"/>
      <c r="I42" s="170"/>
      <c r="J42" s="170"/>
      <c r="K42" s="170"/>
      <c r="L42" s="170"/>
      <c r="M42" s="170"/>
      <c r="N42" s="170"/>
      <c r="O42" s="170"/>
    </row>
    <row r="43" spans="1:15" ht="15.6" x14ac:dyDescent="0.3">
      <c r="A43" s="170"/>
      <c r="B43" s="170"/>
      <c r="C43" s="171" t="s">
        <v>197</v>
      </c>
      <c r="D43" s="170"/>
      <c r="E43" s="170"/>
      <c r="F43" s="170"/>
      <c r="G43" s="170"/>
      <c r="H43" s="170"/>
      <c r="I43" s="170"/>
      <c r="J43" s="170"/>
      <c r="K43" s="170"/>
      <c r="L43" s="170"/>
      <c r="M43" s="170"/>
      <c r="N43" s="170"/>
      <c r="O43" s="170"/>
    </row>
    <row r="44" spans="1:15" ht="15.6" x14ac:dyDescent="0.3">
      <c r="A44" s="170"/>
      <c r="B44" s="170" t="s">
        <v>140</v>
      </c>
      <c r="C44" s="202" t="s">
        <v>198</v>
      </c>
      <c r="D44" s="202"/>
      <c r="E44" s="202"/>
      <c r="F44" s="202"/>
      <c r="G44" s="202"/>
      <c r="H44" s="202"/>
      <c r="I44" s="202"/>
      <c r="J44" s="202"/>
      <c r="K44" s="202"/>
      <c r="L44" s="202"/>
      <c r="M44" s="170"/>
      <c r="N44" s="170"/>
      <c r="O44" s="170"/>
    </row>
    <row r="45" spans="1:15" ht="15.6" x14ac:dyDescent="0.3">
      <c r="A45" s="170"/>
      <c r="B45" s="170"/>
      <c r="C45" s="170" t="s">
        <v>199</v>
      </c>
      <c r="D45" s="170"/>
      <c r="E45" s="170"/>
      <c r="F45" s="170"/>
      <c r="G45" s="170"/>
      <c r="H45" s="170"/>
      <c r="I45" s="170"/>
      <c r="J45" s="170"/>
      <c r="K45" s="170"/>
      <c r="L45" s="170"/>
      <c r="M45" s="170"/>
      <c r="N45" s="170"/>
      <c r="O45" s="170"/>
    </row>
    <row r="46" spans="1:15" ht="15.6" x14ac:dyDescent="0.3">
      <c r="A46" s="170"/>
      <c r="B46" s="170"/>
      <c r="C46" s="170" t="s">
        <v>200</v>
      </c>
      <c r="D46" s="170"/>
      <c r="E46" s="170"/>
      <c r="F46" s="170"/>
      <c r="G46" s="170"/>
      <c r="H46" s="170"/>
      <c r="I46" s="170"/>
      <c r="J46" s="170"/>
      <c r="K46" s="170"/>
      <c r="L46" s="170"/>
      <c r="M46" s="170"/>
      <c r="N46" s="170"/>
      <c r="O46" s="170"/>
    </row>
    <row r="47" spans="1:15" ht="15.6" x14ac:dyDescent="0.3">
      <c r="A47" s="170"/>
      <c r="B47" s="170"/>
      <c r="C47" s="170"/>
      <c r="D47" s="170"/>
      <c r="E47" s="170"/>
      <c r="F47" s="170"/>
      <c r="G47" s="170"/>
      <c r="H47" s="170"/>
      <c r="I47" s="170"/>
      <c r="J47" s="170"/>
      <c r="K47" s="170"/>
      <c r="L47" s="170"/>
      <c r="M47" s="170"/>
      <c r="N47" s="170"/>
      <c r="O47" s="170"/>
    </row>
    <row r="48" spans="1:15" ht="15.6" x14ac:dyDescent="0.3">
      <c r="A48" s="170"/>
      <c r="B48" s="170"/>
      <c r="C48" s="170"/>
      <c r="D48" s="170"/>
      <c r="E48" s="170"/>
      <c r="F48" s="170"/>
      <c r="G48" s="170"/>
      <c r="H48" s="170"/>
      <c r="I48" s="170"/>
      <c r="J48" s="170"/>
      <c r="K48" s="170"/>
      <c r="L48" s="170"/>
      <c r="M48" s="170"/>
      <c r="N48" s="170"/>
      <c r="O48" s="170"/>
    </row>
    <row r="49" spans="1:15" ht="15.6" x14ac:dyDescent="0.3">
      <c r="A49" s="170"/>
      <c r="B49" s="170"/>
      <c r="C49" s="170"/>
      <c r="D49" s="170"/>
      <c r="E49" s="170"/>
      <c r="F49" s="170"/>
      <c r="G49" s="170"/>
      <c r="H49" s="170"/>
      <c r="I49" s="170"/>
      <c r="J49" s="170"/>
      <c r="K49" s="170"/>
      <c r="L49" s="170"/>
      <c r="M49" s="170"/>
      <c r="N49" s="170"/>
      <c r="O49" s="170"/>
    </row>
    <row r="50" spans="1:15" ht="15.6" x14ac:dyDescent="0.3">
      <c r="A50" s="170"/>
      <c r="B50" s="170"/>
      <c r="C50" s="170"/>
      <c r="D50" s="170"/>
      <c r="E50" s="170"/>
      <c r="F50" s="170"/>
      <c r="G50" s="170"/>
      <c r="H50" s="170"/>
      <c r="I50" s="170"/>
      <c r="J50" s="170"/>
      <c r="K50" s="170"/>
      <c r="L50" s="170"/>
      <c r="M50" s="170"/>
      <c r="N50" s="170"/>
      <c r="O50" s="170"/>
    </row>
    <row r="51" spans="1:15" ht="15.6" x14ac:dyDescent="0.3">
      <c r="A51" s="170"/>
      <c r="B51" s="170"/>
      <c r="C51" s="170"/>
      <c r="D51" s="170"/>
      <c r="E51" s="170"/>
      <c r="F51" s="170"/>
      <c r="G51" s="170"/>
      <c r="H51" s="170"/>
      <c r="I51" s="170"/>
      <c r="J51" s="170"/>
      <c r="K51" s="170"/>
      <c r="L51" s="170"/>
      <c r="M51" s="170"/>
      <c r="N51" s="170"/>
      <c r="O51" s="170"/>
    </row>
    <row r="52" spans="1:15" ht="15.6" x14ac:dyDescent="0.3">
      <c r="A52" s="170"/>
      <c r="B52" s="170"/>
      <c r="C52" s="170"/>
      <c r="D52" s="170"/>
      <c r="E52" s="170"/>
      <c r="F52" s="170"/>
      <c r="G52" s="170"/>
      <c r="H52" s="170"/>
      <c r="I52" s="170"/>
      <c r="J52" s="170"/>
      <c r="K52" s="170"/>
      <c r="L52" s="170"/>
      <c r="M52" s="170"/>
      <c r="N52" s="170"/>
      <c r="O52" s="170"/>
    </row>
    <row r="53" spans="1:15" ht="15.6" x14ac:dyDescent="0.3">
      <c r="A53" s="170"/>
      <c r="B53" s="170"/>
      <c r="C53" s="170"/>
      <c r="D53" s="170"/>
      <c r="E53" s="170"/>
      <c r="F53" s="170"/>
      <c r="G53" s="170"/>
      <c r="H53" s="170"/>
      <c r="I53" s="170"/>
      <c r="J53" s="170"/>
      <c r="K53" s="170"/>
      <c r="L53" s="170"/>
      <c r="M53" s="170"/>
      <c r="N53" s="170"/>
      <c r="O53" s="170"/>
    </row>
    <row r="54" spans="1:15" ht="15.6" x14ac:dyDescent="0.3">
      <c r="A54" s="170"/>
      <c r="B54" s="170"/>
      <c r="C54" s="170"/>
      <c r="D54" s="170"/>
      <c r="E54" s="170"/>
      <c r="F54" s="170"/>
      <c r="G54" s="170"/>
      <c r="H54" s="170"/>
      <c r="I54" s="170"/>
      <c r="J54" s="170"/>
      <c r="K54" s="170"/>
      <c r="L54" s="170"/>
      <c r="M54" s="170"/>
      <c r="N54" s="170"/>
      <c r="O54" s="170"/>
    </row>
    <row r="55" spans="1:15" ht="15.6" x14ac:dyDescent="0.3">
      <c r="A55" s="170"/>
      <c r="B55" s="170"/>
      <c r="C55" s="170"/>
      <c r="D55" s="170"/>
      <c r="E55" s="170"/>
      <c r="F55" s="170"/>
      <c r="G55" s="170"/>
      <c r="H55" s="170"/>
      <c r="I55" s="170"/>
      <c r="J55" s="170"/>
      <c r="K55" s="170"/>
      <c r="L55" s="170"/>
      <c r="M55" s="170"/>
      <c r="N55" s="170"/>
      <c r="O55" s="170"/>
    </row>
  </sheetData>
  <mergeCells count="1">
    <mergeCell ref="C44:L4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F1A3E-8473-4293-9C9B-0561FBDD93D1}">
  <dimension ref="A1:F67"/>
  <sheetViews>
    <sheetView topLeftCell="A30" workbookViewId="0">
      <selection activeCell="A46" sqref="A46"/>
    </sheetView>
  </sheetViews>
  <sheetFormatPr defaultRowHeight="14.4" x14ac:dyDescent="0.3"/>
  <cols>
    <col min="1" max="1" width="49.21875" style="122" customWidth="1"/>
    <col min="2" max="2" width="23.77734375" style="122" customWidth="1"/>
    <col min="3" max="3" width="21.77734375" style="122" customWidth="1"/>
    <col min="4" max="4" width="23.77734375" style="122" customWidth="1"/>
    <col min="5" max="5" width="22.77734375" style="122" customWidth="1"/>
    <col min="6" max="256" width="8.77734375" style="122"/>
    <col min="257" max="257" width="49.21875" style="122" customWidth="1"/>
    <col min="258" max="258" width="23.77734375" style="122" customWidth="1"/>
    <col min="259" max="259" width="21.77734375" style="122" customWidth="1"/>
    <col min="260" max="260" width="23.77734375" style="122" customWidth="1"/>
    <col min="261" max="261" width="22.77734375" style="122" customWidth="1"/>
    <col min="262" max="512" width="8.77734375" style="122"/>
    <col min="513" max="513" width="49.21875" style="122" customWidth="1"/>
    <col min="514" max="514" width="23.77734375" style="122" customWidth="1"/>
    <col min="515" max="515" width="21.77734375" style="122" customWidth="1"/>
    <col min="516" max="516" width="23.77734375" style="122" customWidth="1"/>
    <col min="517" max="517" width="22.77734375" style="122" customWidth="1"/>
    <col min="518" max="768" width="8.77734375" style="122"/>
    <col min="769" max="769" width="49.21875" style="122" customWidth="1"/>
    <col min="770" max="770" width="23.77734375" style="122" customWidth="1"/>
    <col min="771" max="771" width="21.77734375" style="122" customWidth="1"/>
    <col min="772" max="772" width="23.77734375" style="122" customWidth="1"/>
    <col min="773" max="773" width="22.77734375" style="122" customWidth="1"/>
    <col min="774" max="1024" width="8.77734375" style="122"/>
    <col min="1025" max="1025" width="49.21875" style="122" customWidth="1"/>
    <col min="1026" max="1026" width="23.77734375" style="122" customWidth="1"/>
    <col min="1027" max="1027" width="21.77734375" style="122" customWidth="1"/>
    <col min="1028" max="1028" width="23.77734375" style="122" customWidth="1"/>
    <col min="1029" max="1029" width="22.77734375" style="122" customWidth="1"/>
    <col min="1030" max="1280" width="8.77734375" style="122"/>
    <col min="1281" max="1281" width="49.21875" style="122" customWidth="1"/>
    <col min="1282" max="1282" width="23.77734375" style="122" customWidth="1"/>
    <col min="1283" max="1283" width="21.77734375" style="122" customWidth="1"/>
    <col min="1284" max="1284" width="23.77734375" style="122" customWidth="1"/>
    <col min="1285" max="1285" width="22.77734375" style="122" customWidth="1"/>
    <col min="1286" max="1536" width="8.77734375" style="122"/>
    <col min="1537" max="1537" width="49.21875" style="122" customWidth="1"/>
    <col min="1538" max="1538" width="23.77734375" style="122" customWidth="1"/>
    <col min="1539" max="1539" width="21.77734375" style="122" customWidth="1"/>
    <col min="1540" max="1540" width="23.77734375" style="122" customWidth="1"/>
    <col min="1541" max="1541" width="22.77734375" style="122" customWidth="1"/>
    <col min="1542" max="1792" width="8.77734375" style="122"/>
    <col min="1793" max="1793" width="49.21875" style="122" customWidth="1"/>
    <col min="1794" max="1794" width="23.77734375" style="122" customWidth="1"/>
    <col min="1795" max="1795" width="21.77734375" style="122" customWidth="1"/>
    <col min="1796" max="1796" width="23.77734375" style="122" customWidth="1"/>
    <col min="1797" max="1797" width="22.77734375" style="122" customWidth="1"/>
    <col min="1798" max="2048" width="8.77734375" style="122"/>
    <col min="2049" max="2049" width="49.21875" style="122" customWidth="1"/>
    <col min="2050" max="2050" width="23.77734375" style="122" customWidth="1"/>
    <col min="2051" max="2051" width="21.77734375" style="122" customWidth="1"/>
    <col min="2052" max="2052" width="23.77734375" style="122" customWidth="1"/>
    <col min="2053" max="2053" width="22.77734375" style="122" customWidth="1"/>
    <col min="2054" max="2304" width="8.77734375" style="122"/>
    <col min="2305" max="2305" width="49.21875" style="122" customWidth="1"/>
    <col min="2306" max="2306" width="23.77734375" style="122" customWidth="1"/>
    <col min="2307" max="2307" width="21.77734375" style="122" customWidth="1"/>
    <col min="2308" max="2308" width="23.77734375" style="122" customWidth="1"/>
    <col min="2309" max="2309" width="22.77734375" style="122" customWidth="1"/>
    <col min="2310" max="2560" width="8.77734375" style="122"/>
    <col min="2561" max="2561" width="49.21875" style="122" customWidth="1"/>
    <col min="2562" max="2562" width="23.77734375" style="122" customWidth="1"/>
    <col min="2563" max="2563" width="21.77734375" style="122" customWidth="1"/>
    <col min="2564" max="2564" width="23.77734375" style="122" customWidth="1"/>
    <col min="2565" max="2565" width="22.77734375" style="122" customWidth="1"/>
    <col min="2566" max="2816" width="8.77734375" style="122"/>
    <col min="2817" max="2817" width="49.21875" style="122" customWidth="1"/>
    <col min="2818" max="2818" width="23.77734375" style="122" customWidth="1"/>
    <col min="2819" max="2819" width="21.77734375" style="122" customWidth="1"/>
    <col min="2820" max="2820" width="23.77734375" style="122" customWidth="1"/>
    <col min="2821" max="2821" width="22.77734375" style="122" customWidth="1"/>
    <col min="2822" max="3072" width="8.77734375" style="122"/>
    <col min="3073" max="3073" width="49.21875" style="122" customWidth="1"/>
    <col min="3074" max="3074" width="23.77734375" style="122" customWidth="1"/>
    <col min="3075" max="3075" width="21.77734375" style="122" customWidth="1"/>
    <col min="3076" max="3076" width="23.77734375" style="122" customWidth="1"/>
    <col min="3077" max="3077" width="22.77734375" style="122" customWidth="1"/>
    <col min="3078" max="3328" width="8.77734375" style="122"/>
    <col min="3329" max="3329" width="49.21875" style="122" customWidth="1"/>
    <col min="3330" max="3330" width="23.77734375" style="122" customWidth="1"/>
    <col min="3331" max="3331" width="21.77734375" style="122" customWidth="1"/>
    <col min="3332" max="3332" width="23.77734375" style="122" customWidth="1"/>
    <col min="3333" max="3333" width="22.77734375" style="122" customWidth="1"/>
    <col min="3334" max="3584" width="8.77734375" style="122"/>
    <col min="3585" max="3585" width="49.21875" style="122" customWidth="1"/>
    <col min="3586" max="3586" width="23.77734375" style="122" customWidth="1"/>
    <col min="3587" max="3587" width="21.77734375" style="122" customWidth="1"/>
    <col min="3588" max="3588" width="23.77734375" style="122" customWidth="1"/>
    <col min="3589" max="3589" width="22.77734375" style="122" customWidth="1"/>
    <col min="3590" max="3840" width="8.77734375" style="122"/>
    <col min="3841" max="3841" width="49.21875" style="122" customWidth="1"/>
    <col min="3842" max="3842" width="23.77734375" style="122" customWidth="1"/>
    <col min="3843" max="3843" width="21.77734375" style="122" customWidth="1"/>
    <col min="3844" max="3844" width="23.77734375" style="122" customWidth="1"/>
    <col min="3845" max="3845" width="22.77734375" style="122" customWidth="1"/>
    <col min="3846" max="4096" width="8.77734375" style="122"/>
    <col min="4097" max="4097" width="49.21875" style="122" customWidth="1"/>
    <col min="4098" max="4098" width="23.77734375" style="122" customWidth="1"/>
    <col min="4099" max="4099" width="21.77734375" style="122" customWidth="1"/>
    <col min="4100" max="4100" width="23.77734375" style="122" customWidth="1"/>
    <col min="4101" max="4101" width="22.77734375" style="122" customWidth="1"/>
    <col min="4102" max="4352" width="8.77734375" style="122"/>
    <col min="4353" max="4353" width="49.21875" style="122" customWidth="1"/>
    <col min="4354" max="4354" width="23.77734375" style="122" customWidth="1"/>
    <col min="4355" max="4355" width="21.77734375" style="122" customWidth="1"/>
    <col min="4356" max="4356" width="23.77734375" style="122" customWidth="1"/>
    <col min="4357" max="4357" width="22.77734375" style="122" customWidth="1"/>
    <col min="4358" max="4608" width="8.77734375" style="122"/>
    <col min="4609" max="4609" width="49.21875" style="122" customWidth="1"/>
    <col min="4610" max="4610" width="23.77734375" style="122" customWidth="1"/>
    <col min="4611" max="4611" width="21.77734375" style="122" customWidth="1"/>
    <col min="4612" max="4612" width="23.77734375" style="122" customWidth="1"/>
    <col min="4613" max="4613" width="22.77734375" style="122" customWidth="1"/>
    <col min="4614" max="4864" width="8.77734375" style="122"/>
    <col min="4865" max="4865" width="49.21875" style="122" customWidth="1"/>
    <col min="4866" max="4866" width="23.77734375" style="122" customWidth="1"/>
    <col min="4867" max="4867" width="21.77734375" style="122" customWidth="1"/>
    <col min="4868" max="4868" width="23.77734375" style="122" customWidth="1"/>
    <col min="4869" max="4869" width="22.77734375" style="122" customWidth="1"/>
    <col min="4870" max="5120" width="8.77734375" style="122"/>
    <col min="5121" max="5121" width="49.21875" style="122" customWidth="1"/>
    <col min="5122" max="5122" width="23.77734375" style="122" customWidth="1"/>
    <col min="5123" max="5123" width="21.77734375" style="122" customWidth="1"/>
    <col min="5124" max="5124" width="23.77734375" style="122" customWidth="1"/>
    <col min="5125" max="5125" width="22.77734375" style="122" customWidth="1"/>
    <col min="5126" max="5376" width="8.77734375" style="122"/>
    <col min="5377" max="5377" width="49.21875" style="122" customWidth="1"/>
    <col min="5378" max="5378" width="23.77734375" style="122" customWidth="1"/>
    <col min="5379" max="5379" width="21.77734375" style="122" customWidth="1"/>
    <col min="5380" max="5380" width="23.77734375" style="122" customWidth="1"/>
    <col min="5381" max="5381" width="22.77734375" style="122" customWidth="1"/>
    <col min="5382" max="5632" width="8.77734375" style="122"/>
    <col min="5633" max="5633" width="49.21875" style="122" customWidth="1"/>
    <col min="5634" max="5634" width="23.77734375" style="122" customWidth="1"/>
    <col min="5635" max="5635" width="21.77734375" style="122" customWidth="1"/>
    <col min="5636" max="5636" width="23.77734375" style="122" customWidth="1"/>
    <col min="5637" max="5637" width="22.77734375" style="122" customWidth="1"/>
    <col min="5638" max="5888" width="8.77734375" style="122"/>
    <col min="5889" max="5889" width="49.21875" style="122" customWidth="1"/>
    <col min="5890" max="5890" width="23.77734375" style="122" customWidth="1"/>
    <col min="5891" max="5891" width="21.77734375" style="122" customWidth="1"/>
    <col min="5892" max="5892" width="23.77734375" style="122" customWidth="1"/>
    <col min="5893" max="5893" width="22.77734375" style="122" customWidth="1"/>
    <col min="5894" max="6144" width="8.77734375" style="122"/>
    <col min="6145" max="6145" width="49.21875" style="122" customWidth="1"/>
    <col min="6146" max="6146" width="23.77734375" style="122" customWidth="1"/>
    <col min="6147" max="6147" width="21.77734375" style="122" customWidth="1"/>
    <col min="6148" max="6148" width="23.77734375" style="122" customWidth="1"/>
    <col min="6149" max="6149" width="22.77734375" style="122" customWidth="1"/>
    <col min="6150" max="6400" width="8.77734375" style="122"/>
    <col min="6401" max="6401" width="49.21875" style="122" customWidth="1"/>
    <col min="6402" max="6402" width="23.77734375" style="122" customWidth="1"/>
    <col min="6403" max="6403" width="21.77734375" style="122" customWidth="1"/>
    <col min="6404" max="6404" width="23.77734375" style="122" customWidth="1"/>
    <col min="6405" max="6405" width="22.77734375" style="122" customWidth="1"/>
    <col min="6406" max="6656" width="8.77734375" style="122"/>
    <col min="6657" max="6657" width="49.21875" style="122" customWidth="1"/>
    <col min="6658" max="6658" width="23.77734375" style="122" customWidth="1"/>
    <col min="6659" max="6659" width="21.77734375" style="122" customWidth="1"/>
    <col min="6660" max="6660" width="23.77734375" style="122" customWidth="1"/>
    <col min="6661" max="6661" width="22.77734375" style="122" customWidth="1"/>
    <col min="6662" max="6912" width="8.77734375" style="122"/>
    <col min="6913" max="6913" width="49.21875" style="122" customWidth="1"/>
    <col min="6914" max="6914" width="23.77734375" style="122" customWidth="1"/>
    <col min="6915" max="6915" width="21.77734375" style="122" customWidth="1"/>
    <col min="6916" max="6916" width="23.77734375" style="122" customWidth="1"/>
    <col min="6917" max="6917" width="22.77734375" style="122" customWidth="1"/>
    <col min="6918" max="7168" width="8.77734375" style="122"/>
    <col min="7169" max="7169" width="49.21875" style="122" customWidth="1"/>
    <col min="7170" max="7170" width="23.77734375" style="122" customWidth="1"/>
    <col min="7171" max="7171" width="21.77734375" style="122" customWidth="1"/>
    <col min="7172" max="7172" width="23.77734375" style="122" customWidth="1"/>
    <col min="7173" max="7173" width="22.77734375" style="122" customWidth="1"/>
    <col min="7174" max="7424" width="8.77734375" style="122"/>
    <col min="7425" max="7425" width="49.21875" style="122" customWidth="1"/>
    <col min="7426" max="7426" width="23.77734375" style="122" customWidth="1"/>
    <col min="7427" max="7427" width="21.77734375" style="122" customWidth="1"/>
    <col min="7428" max="7428" width="23.77734375" style="122" customWidth="1"/>
    <col min="7429" max="7429" width="22.77734375" style="122" customWidth="1"/>
    <col min="7430" max="7680" width="8.77734375" style="122"/>
    <col min="7681" max="7681" width="49.21875" style="122" customWidth="1"/>
    <col min="7682" max="7682" width="23.77734375" style="122" customWidth="1"/>
    <col min="7683" max="7683" width="21.77734375" style="122" customWidth="1"/>
    <col min="7684" max="7684" width="23.77734375" style="122" customWidth="1"/>
    <col min="7685" max="7685" width="22.77734375" style="122" customWidth="1"/>
    <col min="7686" max="7936" width="8.77734375" style="122"/>
    <col min="7937" max="7937" width="49.21875" style="122" customWidth="1"/>
    <col min="7938" max="7938" width="23.77734375" style="122" customWidth="1"/>
    <col min="7939" max="7939" width="21.77734375" style="122" customWidth="1"/>
    <col min="7940" max="7940" width="23.77734375" style="122" customWidth="1"/>
    <col min="7941" max="7941" width="22.77734375" style="122" customWidth="1"/>
    <col min="7942" max="8192" width="8.77734375" style="122"/>
    <col min="8193" max="8193" width="49.21875" style="122" customWidth="1"/>
    <col min="8194" max="8194" width="23.77734375" style="122" customWidth="1"/>
    <col min="8195" max="8195" width="21.77734375" style="122" customWidth="1"/>
    <col min="8196" max="8196" width="23.77734375" style="122" customWidth="1"/>
    <col min="8197" max="8197" width="22.77734375" style="122" customWidth="1"/>
    <col min="8198" max="8448" width="8.77734375" style="122"/>
    <col min="8449" max="8449" width="49.21875" style="122" customWidth="1"/>
    <col min="8450" max="8450" width="23.77734375" style="122" customWidth="1"/>
    <col min="8451" max="8451" width="21.77734375" style="122" customWidth="1"/>
    <col min="8452" max="8452" width="23.77734375" style="122" customWidth="1"/>
    <col min="8453" max="8453" width="22.77734375" style="122" customWidth="1"/>
    <col min="8454" max="8704" width="8.77734375" style="122"/>
    <col min="8705" max="8705" width="49.21875" style="122" customWidth="1"/>
    <col min="8706" max="8706" width="23.77734375" style="122" customWidth="1"/>
    <col min="8707" max="8707" width="21.77734375" style="122" customWidth="1"/>
    <col min="8708" max="8708" width="23.77734375" style="122" customWidth="1"/>
    <col min="8709" max="8709" width="22.77734375" style="122" customWidth="1"/>
    <col min="8710" max="8960" width="8.77734375" style="122"/>
    <col min="8961" max="8961" width="49.21875" style="122" customWidth="1"/>
    <col min="8962" max="8962" width="23.77734375" style="122" customWidth="1"/>
    <col min="8963" max="8963" width="21.77734375" style="122" customWidth="1"/>
    <col min="8964" max="8964" width="23.77734375" style="122" customWidth="1"/>
    <col min="8965" max="8965" width="22.77734375" style="122" customWidth="1"/>
    <col min="8966" max="9216" width="8.77734375" style="122"/>
    <col min="9217" max="9217" width="49.21875" style="122" customWidth="1"/>
    <col min="9218" max="9218" width="23.77734375" style="122" customWidth="1"/>
    <col min="9219" max="9219" width="21.77734375" style="122" customWidth="1"/>
    <col min="9220" max="9220" width="23.77734375" style="122" customWidth="1"/>
    <col min="9221" max="9221" width="22.77734375" style="122" customWidth="1"/>
    <col min="9222" max="9472" width="8.77734375" style="122"/>
    <col min="9473" max="9473" width="49.21875" style="122" customWidth="1"/>
    <col min="9474" max="9474" width="23.77734375" style="122" customWidth="1"/>
    <col min="9475" max="9475" width="21.77734375" style="122" customWidth="1"/>
    <col min="9476" max="9476" width="23.77734375" style="122" customWidth="1"/>
    <col min="9477" max="9477" width="22.77734375" style="122" customWidth="1"/>
    <col min="9478" max="9728" width="8.77734375" style="122"/>
    <col min="9729" max="9729" width="49.21875" style="122" customWidth="1"/>
    <col min="9730" max="9730" width="23.77734375" style="122" customWidth="1"/>
    <col min="9731" max="9731" width="21.77734375" style="122" customWidth="1"/>
    <col min="9732" max="9732" width="23.77734375" style="122" customWidth="1"/>
    <col min="9733" max="9733" width="22.77734375" style="122" customWidth="1"/>
    <col min="9734" max="9984" width="8.77734375" style="122"/>
    <col min="9985" max="9985" width="49.21875" style="122" customWidth="1"/>
    <col min="9986" max="9986" width="23.77734375" style="122" customWidth="1"/>
    <col min="9987" max="9987" width="21.77734375" style="122" customWidth="1"/>
    <col min="9988" max="9988" width="23.77734375" style="122" customWidth="1"/>
    <col min="9989" max="9989" width="22.77734375" style="122" customWidth="1"/>
    <col min="9990" max="10240" width="8.77734375" style="122"/>
    <col min="10241" max="10241" width="49.21875" style="122" customWidth="1"/>
    <col min="10242" max="10242" width="23.77734375" style="122" customWidth="1"/>
    <col min="10243" max="10243" width="21.77734375" style="122" customWidth="1"/>
    <col min="10244" max="10244" width="23.77734375" style="122" customWidth="1"/>
    <col min="10245" max="10245" width="22.77734375" style="122" customWidth="1"/>
    <col min="10246" max="10496" width="8.77734375" style="122"/>
    <col min="10497" max="10497" width="49.21875" style="122" customWidth="1"/>
    <col min="10498" max="10498" width="23.77734375" style="122" customWidth="1"/>
    <col min="10499" max="10499" width="21.77734375" style="122" customWidth="1"/>
    <col min="10500" max="10500" width="23.77734375" style="122" customWidth="1"/>
    <col min="10501" max="10501" width="22.77734375" style="122" customWidth="1"/>
    <col min="10502" max="10752" width="8.77734375" style="122"/>
    <col min="10753" max="10753" width="49.21875" style="122" customWidth="1"/>
    <col min="10754" max="10754" width="23.77734375" style="122" customWidth="1"/>
    <col min="10755" max="10755" width="21.77734375" style="122" customWidth="1"/>
    <col min="10756" max="10756" width="23.77734375" style="122" customWidth="1"/>
    <col min="10757" max="10757" width="22.77734375" style="122" customWidth="1"/>
    <col min="10758" max="11008" width="8.77734375" style="122"/>
    <col min="11009" max="11009" width="49.21875" style="122" customWidth="1"/>
    <col min="11010" max="11010" width="23.77734375" style="122" customWidth="1"/>
    <col min="11011" max="11011" width="21.77734375" style="122" customWidth="1"/>
    <col min="11012" max="11012" width="23.77734375" style="122" customWidth="1"/>
    <col min="11013" max="11013" width="22.77734375" style="122" customWidth="1"/>
    <col min="11014" max="11264" width="8.77734375" style="122"/>
    <col min="11265" max="11265" width="49.21875" style="122" customWidth="1"/>
    <col min="11266" max="11266" width="23.77734375" style="122" customWidth="1"/>
    <col min="11267" max="11267" width="21.77734375" style="122" customWidth="1"/>
    <col min="11268" max="11268" width="23.77734375" style="122" customWidth="1"/>
    <col min="11269" max="11269" width="22.77734375" style="122" customWidth="1"/>
    <col min="11270" max="11520" width="8.77734375" style="122"/>
    <col min="11521" max="11521" width="49.21875" style="122" customWidth="1"/>
    <col min="11522" max="11522" width="23.77734375" style="122" customWidth="1"/>
    <col min="11523" max="11523" width="21.77734375" style="122" customWidth="1"/>
    <col min="11524" max="11524" width="23.77734375" style="122" customWidth="1"/>
    <col min="11525" max="11525" width="22.77734375" style="122" customWidth="1"/>
    <col min="11526" max="11776" width="8.77734375" style="122"/>
    <col min="11777" max="11777" width="49.21875" style="122" customWidth="1"/>
    <col min="11778" max="11778" width="23.77734375" style="122" customWidth="1"/>
    <col min="11779" max="11779" width="21.77734375" style="122" customWidth="1"/>
    <col min="11780" max="11780" width="23.77734375" style="122" customWidth="1"/>
    <col min="11781" max="11781" width="22.77734375" style="122" customWidth="1"/>
    <col min="11782" max="12032" width="8.77734375" style="122"/>
    <col min="12033" max="12033" width="49.21875" style="122" customWidth="1"/>
    <col min="12034" max="12034" width="23.77734375" style="122" customWidth="1"/>
    <col min="12035" max="12035" width="21.77734375" style="122" customWidth="1"/>
    <col min="12036" max="12036" width="23.77734375" style="122" customWidth="1"/>
    <col min="12037" max="12037" width="22.77734375" style="122" customWidth="1"/>
    <col min="12038" max="12288" width="8.77734375" style="122"/>
    <col min="12289" max="12289" width="49.21875" style="122" customWidth="1"/>
    <col min="12290" max="12290" width="23.77734375" style="122" customWidth="1"/>
    <col min="12291" max="12291" width="21.77734375" style="122" customWidth="1"/>
    <col min="12292" max="12292" width="23.77734375" style="122" customWidth="1"/>
    <col min="12293" max="12293" width="22.77734375" style="122" customWidth="1"/>
    <col min="12294" max="12544" width="8.77734375" style="122"/>
    <col min="12545" max="12545" width="49.21875" style="122" customWidth="1"/>
    <col min="12546" max="12546" width="23.77734375" style="122" customWidth="1"/>
    <col min="12547" max="12547" width="21.77734375" style="122" customWidth="1"/>
    <col min="12548" max="12548" width="23.77734375" style="122" customWidth="1"/>
    <col min="12549" max="12549" width="22.77734375" style="122" customWidth="1"/>
    <col min="12550" max="12800" width="8.77734375" style="122"/>
    <col min="12801" max="12801" width="49.21875" style="122" customWidth="1"/>
    <col min="12802" max="12802" width="23.77734375" style="122" customWidth="1"/>
    <col min="12803" max="12803" width="21.77734375" style="122" customWidth="1"/>
    <col min="12804" max="12804" width="23.77734375" style="122" customWidth="1"/>
    <col min="12805" max="12805" width="22.77734375" style="122" customWidth="1"/>
    <col min="12806" max="13056" width="8.77734375" style="122"/>
    <col min="13057" max="13057" width="49.21875" style="122" customWidth="1"/>
    <col min="13058" max="13058" width="23.77734375" style="122" customWidth="1"/>
    <col min="13059" max="13059" width="21.77734375" style="122" customWidth="1"/>
    <col min="13060" max="13060" width="23.77734375" style="122" customWidth="1"/>
    <col min="13061" max="13061" width="22.77734375" style="122" customWidth="1"/>
    <col min="13062" max="13312" width="8.77734375" style="122"/>
    <col min="13313" max="13313" width="49.21875" style="122" customWidth="1"/>
    <col min="13314" max="13314" width="23.77734375" style="122" customWidth="1"/>
    <col min="13315" max="13315" width="21.77734375" style="122" customWidth="1"/>
    <col min="13316" max="13316" width="23.77734375" style="122" customWidth="1"/>
    <col min="13317" max="13317" width="22.77734375" style="122" customWidth="1"/>
    <col min="13318" max="13568" width="8.77734375" style="122"/>
    <col min="13569" max="13569" width="49.21875" style="122" customWidth="1"/>
    <col min="13570" max="13570" width="23.77734375" style="122" customWidth="1"/>
    <col min="13571" max="13571" width="21.77734375" style="122" customWidth="1"/>
    <col min="13572" max="13572" width="23.77734375" style="122" customWidth="1"/>
    <col min="13573" max="13573" width="22.77734375" style="122" customWidth="1"/>
    <col min="13574" max="13824" width="8.77734375" style="122"/>
    <col min="13825" max="13825" width="49.21875" style="122" customWidth="1"/>
    <col min="13826" max="13826" width="23.77734375" style="122" customWidth="1"/>
    <col min="13827" max="13827" width="21.77734375" style="122" customWidth="1"/>
    <col min="13828" max="13828" width="23.77734375" style="122" customWidth="1"/>
    <col min="13829" max="13829" width="22.77734375" style="122" customWidth="1"/>
    <col min="13830" max="14080" width="8.77734375" style="122"/>
    <col min="14081" max="14081" width="49.21875" style="122" customWidth="1"/>
    <col min="14082" max="14082" width="23.77734375" style="122" customWidth="1"/>
    <col min="14083" max="14083" width="21.77734375" style="122" customWidth="1"/>
    <col min="14084" max="14084" width="23.77734375" style="122" customWidth="1"/>
    <col min="14085" max="14085" width="22.77734375" style="122" customWidth="1"/>
    <col min="14086" max="14336" width="8.77734375" style="122"/>
    <col min="14337" max="14337" width="49.21875" style="122" customWidth="1"/>
    <col min="14338" max="14338" width="23.77734375" style="122" customWidth="1"/>
    <col min="14339" max="14339" width="21.77734375" style="122" customWidth="1"/>
    <col min="14340" max="14340" width="23.77734375" style="122" customWidth="1"/>
    <col min="14341" max="14341" width="22.77734375" style="122" customWidth="1"/>
    <col min="14342" max="14592" width="8.77734375" style="122"/>
    <col min="14593" max="14593" width="49.21875" style="122" customWidth="1"/>
    <col min="14594" max="14594" width="23.77734375" style="122" customWidth="1"/>
    <col min="14595" max="14595" width="21.77734375" style="122" customWidth="1"/>
    <col min="14596" max="14596" width="23.77734375" style="122" customWidth="1"/>
    <col min="14597" max="14597" width="22.77734375" style="122" customWidth="1"/>
    <col min="14598" max="14848" width="8.77734375" style="122"/>
    <col min="14849" max="14849" width="49.21875" style="122" customWidth="1"/>
    <col min="14850" max="14850" width="23.77734375" style="122" customWidth="1"/>
    <col min="14851" max="14851" width="21.77734375" style="122" customWidth="1"/>
    <col min="14852" max="14852" width="23.77734375" style="122" customWidth="1"/>
    <col min="14853" max="14853" width="22.77734375" style="122" customWidth="1"/>
    <col min="14854" max="15104" width="8.77734375" style="122"/>
    <col min="15105" max="15105" width="49.21875" style="122" customWidth="1"/>
    <col min="15106" max="15106" width="23.77734375" style="122" customWidth="1"/>
    <col min="15107" max="15107" width="21.77734375" style="122" customWidth="1"/>
    <col min="15108" max="15108" width="23.77734375" style="122" customWidth="1"/>
    <col min="15109" max="15109" width="22.77734375" style="122" customWidth="1"/>
    <col min="15110" max="15360" width="8.77734375" style="122"/>
    <col min="15361" max="15361" width="49.21875" style="122" customWidth="1"/>
    <col min="15362" max="15362" width="23.77734375" style="122" customWidth="1"/>
    <col min="15363" max="15363" width="21.77734375" style="122" customWidth="1"/>
    <col min="15364" max="15364" width="23.77734375" style="122" customWidth="1"/>
    <col min="15365" max="15365" width="22.77734375" style="122" customWidth="1"/>
    <col min="15366" max="15616" width="8.77734375" style="122"/>
    <col min="15617" max="15617" width="49.21875" style="122" customWidth="1"/>
    <col min="15618" max="15618" width="23.77734375" style="122" customWidth="1"/>
    <col min="15619" max="15619" width="21.77734375" style="122" customWidth="1"/>
    <col min="15620" max="15620" width="23.77734375" style="122" customWidth="1"/>
    <col min="15621" max="15621" width="22.77734375" style="122" customWidth="1"/>
    <col min="15622" max="15872" width="8.77734375" style="122"/>
    <col min="15873" max="15873" width="49.21875" style="122" customWidth="1"/>
    <col min="15874" max="15874" width="23.77734375" style="122" customWidth="1"/>
    <col min="15875" max="15875" width="21.77734375" style="122" customWidth="1"/>
    <col min="15876" max="15876" width="23.77734375" style="122" customWidth="1"/>
    <col min="15877" max="15877" width="22.77734375" style="122" customWidth="1"/>
    <col min="15878" max="16128" width="8.77734375" style="122"/>
    <col min="16129" max="16129" width="49.21875" style="122" customWidth="1"/>
    <col min="16130" max="16130" width="23.77734375" style="122" customWidth="1"/>
    <col min="16131" max="16131" width="21.77734375" style="122" customWidth="1"/>
    <col min="16132" max="16132" width="23.77734375" style="122" customWidth="1"/>
    <col min="16133" max="16133" width="22.77734375" style="122" customWidth="1"/>
    <col min="16134" max="16384" width="8.77734375" style="122"/>
  </cols>
  <sheetData>
    <row r="1" spans="1:6" ht="33.6" thickBot="1" x14ac:dyDescent="0.65">
      <c r="A1" s="203" t="s">
        <v>142</v>
      </c>
      <c r="B1" s="204"/>
      <c r="C1" s="204"/>
      <c r="D1" s="204"/>
      <c r="E1" s="205"/>
      <c r="F1" s="121"/>
    </row>
    <row r="2" spans="1:6" ht="19.8" x14ac:dyDescent="0.4">
      <c r="A2" s="123"/>
      <c r="B2" s="124" t="s">
        <v>143</v>
      </c>
      <c r="C2" s="124" t="s">
        <v>144</v>
      </c>
      <c r="D2" s="124" t="s">
        <v>145</v>
      </c>
      <c r="E2" s="125" t="s">
        <v>146</v>
      </c>
      <c r="F2" s="126"/>
    </row>
    <row r="3" spans="1:6" ht="25.05" customHeight="1" x14ac:dyDescent="0.4">
      <c r="A3" s="123"/>
      <c r="B3" s="124"/>
      <c r="C3" s="124"/>
      <c r="D3" s="124"/>
      <c r="E3" s="125"/>
      <c r="F3" s="126"/>
    </row>
    <row r="4" spans="1:6" ht="25.05" customHeight="1" x14ac:dyDescent="0.3">
      <c r="A4" s="127" t="s">
        <v>147</v>
      </c>
      <c r="B4" s="128"/>
      <c r="C4" s="128"/>
      <c r="D4" s="128"/>
      <c r="E4" s="129"/>
      <c r="F4" s="126"/>
    </row>
    <row r="5" spans="1:6" ht="25.05" customHeight="1" x14ac:dyDescent="0.3">
      <c r="A5" s="127" t="s">
        <v>148</v>
      </c>
      <c r="B5" s="128"/>
      <c r="C5" s="128"/>
      <c r="D5" s="128"/>
      <c r="E5" s="129"/>
      <c r="F5" s="126"/>
    </row>
    <row r="6" spans="1:6" ht="25.05" customHeight="1" x14ac:dyDescent="0.3">
      <c r="A6" s="127" t="s">
        <v>149</v>
      </c>
      <c r="B6" s="128"/>
      <c r="C6" s="128"/>
      <c r="D6" s="128"/>
      <c r="E6" s="129"/>
      <c r="F6" s="126"/>
    </row>
    <row r="7" spans="1:6" ht="25.05" customHeight="1" x14ac:dyDescent="0.3">
      <c r="A7" s="127" t="s">
        <v>150</v>
      </c>
      <c r="B7" s="128"/>
      <c r="C7" s="128"/>
      <c r="D7" s="128"/>
      <c r="E7" s="129"/>
      <c r="F7" s="126"/>
    </row>
    <row r="8" spans="1:6" ht="25.05" customHeight="1" x14ac:dyDescent="0.3">
      <c r="A8" s="127" t="s">
        <v>151</v>
      </c>
      <c r="B8" s="128"/>
      <c r="C8" s="128"/>
      <c r="D8" s="128"/>
      <c r="E8" s="129"/>
      <c r="F8" s="126"/>
    </row>
    <row r="9" spans="1:6" ht="25.05" customHeight="1" x14ac:dyDescent="0.3">
      <c r="A9" s="127" t="s">
        <v>152</v>
      </c>
      <c r="B9" s="128"/>
      <c r="C9" s="128"/>
      <c r="D9" s="128"/>
      <c r="E9" s="129"/>
      <c r="F9" s="126"/>
    </row>
    <row r="10" spans="1:6" ht="25.05" customHeight="1" x14ac:dyDescent="0.3">
      <c r="A10" s="127" t="s">
        <v>153</v>
      </c>
      <c r="B10" s="128"/>
      <c r="C10" s="128"/>
      <c r="D10" s="128"/>
      <c r="E10" s="129"/>
      <c r="F10" s="126"/>
    </row>
    <row r="11" spans="1:6" ht="25.05" customHeight="1" x14ac:dyDescent="0.3">
      <c r="A11" s="127"/>
      <c r="B11" s="128"/>
      <c r="C11" s="128"/>
      <c r="D11" s="128"/>
      <c r="E11" s="129"/>
      <c r="F11" s="126"/>
    </row>
    <row r="12" spans="1:6" ht="25.05" customHeight="1" x14ac:dyDescent="0.3">
      <c r="A12" s="127" t="s">
        <v>154</v>
      </c>
      <c r="B12" s="128"/>
      <c r="C12" s="128"/>
      <c r="D12" s="128"/>
      <c r="E12" s="129"/>
      <c r="F12" s="126"/>
    </row>
    <row r="13" spans="1:6" ht="25.05" customHeight="1" x14ac:dyDescent="0.3">
      <c r="A13" s="127" t="s">
        <v>155</v>
      </c>
      <c r="B13" s="128"/>
      <c r="C13" s="128"/>
      <c r="D13" s="128"/>
      <c r="E13" s="129"/>
      <c r="F13" s="126"/>
    </row>
    <row r="14" spans="1:6" ht="25.05" customHeight="1" x14ac:dyDescent="0.3">
      <c r="A14" s="127" t="s">
        <v>156</v>
      </c>
      <c r="B14" s="128"/>
      <c r="C14" s="128"/>
      <c r="D14" s="128"/>
      <c r="E14" s="129"/>
      <c r="F14" s="126"/>
    </row>
    <row r="15" spans="1:6" ht="25.05" customHeight="1" x14ac:dyDescent="0.3">
      <c r="A15" s="127" t="s">
        <v>157</v>
      </c>
      <c r="B15" s="128"/>
      <c r="C15" s="128"/>
      <c r="D15" s="128"/>
      <c r="E15" s="129"/>
      <c r="F15" s="126"/>
    </row>
    <row r="16" spans="1:6" ht="25.05" customHeight="1" x14ac:dyDescent="0.3">
      <c r="A16" s="127" t="s">
        <v>158</v>
      </c>
      <c r="B16" s="128"/>
      <c r="C16" s="128"/>
      <c r="D16" s="128"/>
      <c r="E16" s="129"/>
      <c r="F16" s="126"/>
    </row>
    <row r="17" spans="1:6" ht="25.05" customHeight="1" x14ac:dyDescent="0.3">
      <c r="A17" s="127" t="s">
        <v>159</v>
      </c>
      <c r="B17" s="128"/>
      <c r="C17" s="128"/>
      <c r="D17" s="128"/>
      <c r="E17" s="129"/>
      <c r="F17" s="126"/>
    </row>
    <row r="18" spans="1:6" ht="25.05" customHeight="1" x14ac:dyDescent="0.3">
      <c r="A18" s="127"/>
      <c r="B18" s="128"/>
      <c r="C18" s="128"/>
      <c r="D18" s="128"/>
      <c r="E18" s="129"/>
      <c r="F18" s="126"/>
    </row>
    <row r="19" spans="1:6" ht="25.05" customHeight="1" x14ac:dyDescent="0.3">
      <c r="A19" s="127" t="s">
        <v>160</v>
      </c>
      <c r="B19" s="128"/>
      <c r="C19" s="128"/>
      <c r="D19" s="128"/>
      <c r="E19" s="129"/>
      <c r="F19" s="126"/>
    </row>
    <row r="20" spans="1:6" ht="25.05" customHeight="1" x14ac:dyDescent="0.3">
      <c r="A20" s="127" t="s">
        <v>155</v>
      </c>
      <c r="B20" s="128"/>
      <c r="C20" s="128"/>
      <c r="D20" s="128"/>
      <c r="E20" s="129"/>
      <c r="F20" s="126"/>
    </row>
    <row r="21" spans="1:6" ht="25.05" customHeight="1" x14ac:dyDescent="0.3">
      <c r="A21" s="127" t="s">
        <v>156</v>
      </c>
      <c r="B21" s="128"/>
      <c r="C21" s="128"/>
      <c r="D21" s="128"/>
      <c r="E21" s="129"/>
      <c r="F21" s="126"/>
    </row>
    <row r="22" spans="1:6" ht="25.05" customHeight="1" x14ac:dyDescent="0.3">
      <c r="A22" s="127" t="s">
        <v>157</v>
      </c>
      <c r="B22" s="128"/>
      <c r="C22" s="128"/>
      <c r="D22" s="128"/>
      <c r="E22" s="129"/>
      <c r="F22" s="126"/>
    </row>
    <row r="23" spans="1:6" ht="25.05" customHeight="1" x14ac:dyDescent="0.3">
      <c r="A23" s="127" t="s">
        <v>158</v>
      </c>
      <c r="B23" s="128"/>
      <c r="C23" s="128"/>
      <c r="D23" s="128"/>
      <c r="E23" s="129"/>
      <c r="F23" s="126"/>
    </row>
    <row r="24" spans="1:6" ht="25.05" customHeight="1" x14ac:dyDescent="0.3">
      <c r="A24" s="127" t="s">
        <v>159</v>
      </c>
      <c r="B24" s="128"/>
      <c r="C24" s="128"/>
      <c r="D24" s="128"/>
      <c r="E24" s="129"/>
      <c r="F24" s="126"/>
    </row>
    <row r="25" spans="1:6" ht="25.05" customHeight="1" x14ac:dyDescent="0.3">
      <c r="A25" s="127"/>
      <c r="B25" s="128"/>
      <c r="C25" s="128"/>
      <c r="D25" s="128"/>
      <c r="E25" s="129"/>
      <c r="F25" s="126"/>
    </row>
    <row r="26" spans="1:6" x14ac:dyDescent="0.3">
      <c r="A26" s="209" t="s">
        <v>161</v>
      </c>
      <c r="B26" s="212"/>
      <c r="C26" s="212"/>
      <c r="D26" s="212"/>
      <c r="E26" s="215"/>
      <c r="F26" s="126"/>
    </row>
    <row r="27" spans="1:6" x14ac:dyDescent="0.3">
      <c r="A27" s="210"/>
      <c r="B27" s="213"/>
      <c r="C27" s="213"/>
      <c r="D27" s="213"/>
      <c r="E27" s="216"/>
      <c r="F27" s="126"/>
    </row>
    <row r="28" spans="1:6" x14ac:dyDescent="0.3">
      <c r="A28" s="210"/>
      <c r="B28" s="213"/>
      <c r="C28" s="213"/>
      <c r="D28" s="213"/>
      <c r="E28" s="216"/>
      <c r="F28" s="126"/>
    </row>
    <row r="29" spans="1:6" x14ac:dyDescent="0.3">
      <c r="A29" s="210"/>
      <c r="B29" s="213"/>
      <c r="C29" s="213"/>
      <c r="D29" s="213"/>
      <c r="E29" s="216"/>
      <c r="F29" s="126"/>
    </row>
    <row r="30" spans="1:6" x14ac:dyDescent="0.3">
      <c r="A30" s="210"/>
      <c r="B30" s="213"/>
      <c r="C30" s="213"/>
      <c r="D30" s="213"/>
      <c r="E30" s="216"/>
      <c r="F30" s="126"/>
    </row>
    <row r="31" spans="1:6" ht="15" thickBot="1" x14ac:dyDescent="0.35">
      <c r="A31" s="211"/>
      <c r="B31" s="214"/>
      <c r="C31" s="214"/>
      <c r="D31" s="214"/>
      <c r="E31" s="217"/>
      <c r="F31" s="126"/>
    </row>
    <row r="32" spans="1:6" ht="30.6" thickBot="1" x14ac:dyDescent="0.55000000000000004">
      <c r="A32" s="203" t="s">
        <v>162</v>
      </c>
      <c r="B32" s="204"/>
      <c r="C32" s="204"/>
      <c r="D32" s="204"/>
      <c r="E32" s="205"/>
    </row>
    <row r="33" spans="1:6" ht="15.6" x14ac:dyDescent="0.3">
      <c r="A33" s="130"/>
      <c r="B33" s="124" t="s">
        <v>143</v>
      </c>
      <c r="C33" s="124" t="s">
        <v>144</v>
      </c>
      <c r="D33" s="124" t="s">
        <v>145</v>
      </c>
      <c r="E33" s="125" t="s">
        <v>146</v>
      </c>
    </row>
    <row r="34" spans="1:6" x14ac:dyDescent="0.3">
      <c r="A34" s="131"/>
      <c r="B34" s="132"/>
      <c r="C34" s="132"/>
      <c r="D34" s="132"/>
      <c r="E34" s="133"/>
    </row>
    <row r="35" spans="1:6" x14ac:dyDescent="0.3">
      <c r="A35" s="134" t="s">
        <v>163</v>
      </c>
      <c r="B35" s="132"/>
      <c r="C35" s="132"/>
      <c r="D35" s="132"/>
      <c r="E35" s="133"/>
    </row>
    <row r="36" spans="1:6" x14ac:dyDescent="0.3">
      <c r="A36" s="134" t="s">
        <v>164</v>
      </c>
      <c r="B36" s="132" t="s">
        <v>165</v>
      </c>
      <c r="C36" s="132" t="s">
        <v>165</v>
      </c>
      <c r="D36" s="132" t="s">
        <v>165</v>
      </c>
      <c r="E36" s="133" t="s">
        <v>165</v>
      </c>
    </row>
    <row r="37" spans="1:6" x14ac:dyDescent="0.3">
      <c r="A37" s="134" t="s">
        <v>166</v>
      </c>
      <c r="B37" s="132" t="s">
        <v>165</v>
      </c>
      <c r="C37" s="132" t="s">
        <v>165</v>
      </c>
      <c r="D37" s="132" t="s">
        <v>165</v>
      </c>
      <c r="E37" s="133" t="s">
        <v>165</v>
      </c>
    </row>
    <row r="38" spans="1:6" x14ac:dyDescent="0.3">
      <c r="A38" s="134" t="s">
        <v>167</v>
      </c>
      <c r="B38" s="132" t="s">
        <v>165</v>
      </c>
      <c r="C38" s="132" t="s">
        <v>165</v>
      </c>
      <c r="D38" s="132" t="s">
        <v>165</v>
      </c>
      <c r="E38" s="133" t="s">
        <v>165</v>
      </c>
    </row>
    <row r="39" spans="1:6" x14ac:dyDescent="0.3">
      <c r="A39" s="134"/>
      <c r="B39" s="132"/>
      <c r="C39" s="132"/>
      <c r="D39" s="132"/>
      <c r="E39" s="133"/>
    </row>
    <row r="40" spans="1:6" x14ac:dyDescent="0.3">
      <c r="A40" s="135"/>
      <c r="E40" s="136"/>
    </row>
    <row r="41" spans="1:6" ht="16.2" thickBot="1" x14ac:dyDescent="0.35">
      <c r="A41" s="206" t="s">
        <v>168</v>
      </c>
      <c r="B41" s="207"/>
      <c r="C41" s="207"/>
      <c r="D41" s="207"/>
      <c r="E41" s="208"/>
      <c r="F41" s="126"/>
    </row>
    <row r="42" spans="1:6" ht="21.6" customHeight="1" x14ac:dyDescent="0.3">
      <c r="A42" s="141"/>
      <c r="B42" s="146" t="s">
        <v>171</v>
      </c>
      <c r="C42" s="154" t="s">
        <v>172</v>
      </c>
      <c r="D42" s="152" t="s">
        <v>173</v>
      </c>
      <c r="E42" s="137"/>
      <c r="F42" s="126"/>
    </row>
    <row r="43" spans="1:6" x14ac:dyDescent="0.3">
      <c r="A43" s="145" t="s">
        <v>155</v>
      </c>
      <c r="B43" s="147"/>
      <c r="C43" s="155"/>
      <c r="D43" s="153"/>
      <c r="E43" s="138"/>
      <c r="F43" s="126"/>
    </row>
    <row r="44" spans="1:6" ht="24.6" x14ac:dyDescent="0.3">
      <c r="A44" s="144" t="s">
        <v>210</v>
      </c>
      <c r="B44" s="148"/>
      <c r="C44" s="155"/>
      <c r="D44" s="153"/>
      <c r="E44" s="138"/>
      <c r="F44" s="126"/>
    </row>
    <row r="45" spans="1:6" x14ac:dyDescent="0.3">
      <c r="A45" s="142" t="s">
        <v>174</v>
      </c>
      <c r="B45" s="148"/>
      <c r="C45" s="155"/>
      <c r="D45" s="153"/>
      <c r="E45" s="138"/>
      <c r="F45" s="126"/>
    </row>
    <row r="46" spans="1:6" s="162" customFormat="1" x14ac:dyDescent="0.3">
      <c r="A46" s="157" t="s">
        <v>175</v>
      </c>
      <c r="B46" s="158">
        <f>B44-B45</f>
        <v>0</v>
      </c>
      <c r="C46" s="159">
        <f>C44-C45</f>
        <v>0</v>
      </c>
      <c r="D46" s="158">
        <f>D44-D45</f>
        <v>0</v>
      </c>
      <c r="E46" s="160"/>
      <c r="F46" s="161"/>
    </row>
    <row r="47" spans="1:6" x14ac:dyDescent="0.3">
      <c r="A47" s="142"/>
      <c r="B47" s="148"/>
      <c r="C47" s="155"/>
      <c r="D47" s="153"/>
      <c r="E47" s="138"/>
      <c r="F47" s="126"/>
    </row>
    <row r="48" spans="1:6" x14ac:dyDescent="0.3">
      <c r="A48" s="145" t="s">
        <v>156</v>
      </c>
      <c r="B48" s="148"/>
      <c r="C48" s="155"/>
      <c r="D48" s="153"/>
      <c r="E48" s="138"/>
    </row>
    <row r="49" spans="1:5" x14ac:dyDescent="0.3">
      <c r="A49" s="144" t="s">
        <v>169</v>
      </c>
      <c r="B49" s="148"/>
      <c r="C49" s="155"/>
      <c r="D49" s="153"/>
      <c r="E49" s="138"/>
    </row>
    <row r="50" spans="1:5" x14ac:dyDescent="0.3">
      <c r="A50" s="142" t="s">
        <v>174</v>
      </c>
      <c r="B50" s="148"/>
      <c r="C50" s="155"/>
      <c r="D50" s="153"/>
      <c r="E50" s="138"/>
    </row>
    <row r="51" spans="1:5" s="162" customFormat="1" x14ac:dyDescent="0.3">
      <c r="A51" s="157" t="s">
        <v>175</v>
      </c>
      <c r="B51" s="158">
        <f>B49-B50</f>
        <v>0</v>
      </c>
      <c r="C51" s="159">
        <f>C49-C50</f>
        <v>0</v>
      </c>
      <c r="D51" s="158">
        <f>D49-D50</f>
        <v>0</v>
      </c>
      <c r="E51" s="160"/>
    </row>
    <row r="52" spans="1:5" x14ac:dyDescent="0.3">
      <c r="A52" s="142"/>
      <c r="B52" s="148"/>
      <c r="C52" s="155"/>
      <c r="D52" s="153"/>
      <c r="E52" s="138"/>
    </row>
    <row r="53" spans="1:5" x14ac:dyDescent="0.3">
      <c r="A53" s="145" t="s">
        <v>157</v>
      </c>
      <c r="B53" s="148"/>
      <c r="C53" s="155"/>
      <c r="D53" s="153"/>
      <c r="E53" s="138"/>
    </row>
    <row r="54" spans="1:5" ht="24.6" x14ac:dyDescent="0.3">
      <c r="A54" s="144" t="s">
        <v>210</v>
      </c>
      <c r="B54" s="148"/>
      <c r="C54" s="155"/>
      <c r="D54" s="153"/>
      <c r="E54" s="138"/>
    </row>
    <row r="55" spans="1:5" x14ac:dyDescent="0.3">
      <c r="A55" s="142" t="s">
        <v>174</v>
      </c>
      <c r="B55" s="148"/>
      <c r="C55" s="155"/>
      <c r="D55" s="153"/>
      <c r="E55" s="138"/>
    </row>
    <row r="56" spans="1:5" s="162" customFormat="1" x14ac:dyDescent="0.3">
      <c r="A56" s="157" t="s">
        <v>175</v>
      </c>
      <c r="B56" s="158">
        <f>B54-B55</f>
        <v>0</v>
      </c>
      <c r="C56" s="159">
        <f>C54-C55</f>
        <v>0</v>
      </c>
      <c r="D56" s="158">
        <f>D54-D55</f>
        <v>0</v>
      </c>
      <c r="E56" s="160"/>
    </row>
    <row r="57" spans="1:5" x14ac:dyDescent="0.3">
      <c r="A57" s="142"/>
      <c r="B57" s="148"/>
      <c r="C57" s="155"/>
      <c r="D57" s="153"/>
      <c r="E57" s="138"/>
    </row>
    <row r="58" spans="1:5" x14ac:dyDescent="0.3">
      <c r="A58" s="145" t="s">
        <v>158</v>
      </c>
      <c r="B58" s="148"/>
      <c r="C58" s="155"/>
      <c r="D58" s="153"/>
      <c r="E58" s="138"/>
    </row>
    <row r="59" spans="1:5" ht="24.6" x14ac:dyDescent="0.3">
      <c r="A59" s="144" t="s">
        <v>210</v>
      </c>
      <c r="B59" s="148"/>
      <c r="C59" s="155"/>
      <c r="D59" s="153"/>
      <c r="E59" s="138"/>
    </row>
    <row r="60" spans="1:5" x14ac:dyDescent="0.3">
      <c r="A60" s="142" t="s">
        <v>174</v>
      </c>
      <c r="B60" s="148"/>
      <c r="C60" s="155"/>
      <c r="D60" s="153"/>
      <c r="E60" s="138"/>
    </row>
    <row r="61" spans="1:5" s="162" customFormat="1" x14ac:dyDescent="0.3">
      <c r="A61" s="157" t="s">
        <v>175</v>
      </c>
      <c r="B61" s="158">
        <f>B59-B60</f>
        <v>0</v>
      </c>
      <c r="C61" s="159">
        <f>C59-C60</f>
        <v>0</v>
      </c>
      <c r="D61" s="158">
        <f>D59-D60</f>
        <v>0</v>
      </c>
      <c r="E61" s="160"/>
    </row>
    <row r="62" spans="1:5" x14ac:dyDescent="0.3">
      <c r="A62" s="142"/>
      <c r="B62" s="148"/>
      <c r="C62" s="155"/>
      <c r="D62" s="153"/>
      <c r="E62" s="138"/>
    </row>
    <row r="63" spans="1:5" x14ac:dyDescent="0.3">
      <c r="A63" s="145" t="s">
        <v>159</v>
      </c>
      <c r="B63" s="148"/>
      <c r="C63" s="155"/>
      <c r="D63" s="153"/>
      <c r="E63" s="138"/>
    </row>
    <row r="64" spans="1:5" ht="24.6" x14ac:dyDescent="0.3">
      <c r="A64" s="144" t="s">
        <v>210</v>
      </c>
      <c r="B64" s="149"/>
      <c r="C64" s="155"/>
      <c r="D64" s="153"/>
      <c r="E64" s="138"/>
    </row>
    <row r="65" spans="1:5" x14ac:dyDescent="0.3">
      <c r="A65" s="142" t="s">
        <v>174</v>
      </c>
      <c r="B65" s="150"/>
      <c r="C65" s="155"/>
      <c r="D65" s="153"/>
      <c r="E65" s="138"/>
    </row>
    <row r="66" spans="1:5" s="162" customFormat="1" ht="15" thickBot="1" x14ac:dyDescent="0.35">
      <c r="A66" s="157" t="s">
        <v>175</v>
      </c>
      <c r="B66" s="158">
        <f>B64-B65</f>
        <v>0</v>
      </c>
      <c r="C66" s="163">
        <f>C64-C65</f>
        <v>0</v>
      </c>
      <c r="D66" s="158">
        <f>D64-D65</f>
        <v>0</v>
      </c>
      <c r="E66" s="160"/>
    </row>
    <row r="67" spans="1:5" ht="15" thickBot="1" x14ac:dyDescent="0.35">
      <c r="A67" s="143"/>
      <c r="B67" s="151"/>
      <c r="C67" s="139"/>
      <c r="D67" s="156"/>
      <c r="E67" s="140"/>
    </row>
  </sheetData>
  <mergeCells count="8">
    <mergeCell ref="A32:E32"/>
    <mergeCell ref="A41:E41"/>
    <mergeCell ref="A1:E1"/>
    <mergeCell ref="A26:A31"/>
    <mergeCell ref="B26:B31"/>
    <mergeCell ref="C26:C31"/>
    <mergeCell ref="D26:D31"/>
    <mergeCell ref="E26:E3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28"/>
  <sheetViews>
    <sheetView showGridLines="0" topLeftCell="B1" workbookViewId="0">
      <selection activeCell="C4" sqref="C4:L4"/>
    </sheetView>
  </sheetViews>
  <sheetFormatPr defaultRowHeight="14.4" x14ac:dyDescent="0.3"/>
  <cols>
    <col min="1" max="1" width="23.44140625" hidden="1" customWidth="1"/>
    <col min="2" max="2" width="2.21875" customWidth="1"/>
    <col min="3" max="3" width="8" customWidth="1"/>
    <col min="4" max="4" width="3.21875" customWidth="1"/>
    <col min="5" max="5" width="23.21875" bestFit="1" customWidth="1"/>
    <col min="6" max="6" width="22" customWidth="1"/>
    <col min="7" max="8" width="10.77734375" customWidth="1"/>
    <col min="9" max="10" width="11.77734375" customWidth="1"/>
    <col min="11" max="11" width="11.21875" customWidth="1"/>
    <col min="12" max="12" width="10.77734375" customWidth="1"/>
  </cols>
  <sheetData>
    <row r="1" spans="1:12" x14ac:dyDescent="0.3">
      <c r="A1" t="s">
        <v>75</v>
      </c>
      <c r="C1" s="235" t="s">
        <v>140</v>
      </c>
      <c r="D1" s="236"/>
      <c r="E1" s="236"/>
      <c r="F1" s="236"/>
      <c r="G1" s="236"/>
      <c r="H1" s="236"/>
      <c r="I1" s="236"/>
      <c r="J1" s="236"/>
      <c r="K1" s="236"/>
      <c r="L1" s="237"/>
    </row>
    <row r="2" spans="1:12" x14ac:dyDescent="0.3">
      <c r="A2" t="s">
        <v>76</v>
      </c>
      <c r="C2" s="238"/>
      <c r="D2" s="239"/>
      <c r="E2" s="239"/>
      <c r="F2" s="239"/>
      <c r="G2" s="239"/>
      <c r="H2" s="239"/>
      <c r="I2" s="239"/>
      <c r="J2" s="239"/>
      <c r="K2" s="239"/>
      <c r="L2" s="240"/>
    </row>
    <row r="3" spans="1:12" ht="16.2" x14ac:dyDescent="0.3">
      <c r="C3" s="224" t="s">
        <v>141</v>
      </c>
      <c r="D3" s="225"/>
      <c r="E3" s="225"/>
      <c r="F3" s="225"/>
      <c r="G3" s="225"/>
      <c r="H3" s="225"/>
      <c r="I3" s="225"/>
      <c r="J3" s="225"/>
      <c r="K3" s="225"/>
      <c r="L3" s="226"/>
    </row>
    <row r="4" spans="1:12" ht="18" x14ac:dyDescent="0.35">
      <c r="A4" t="s">
        <v>91</v>
      </c>
      <c r="C4" s="227" t="s">
        <v>139</v>
      </c>
      <c r="D4" s="228"/>
      <c r="E4" s="228"/>
      <c r="F4" s="228"/>
      <c r="G4" s="228"/>
      <c r="H4" s="228"/>
      <c r="I4" s="228"/>
      <c r="J4" s="228"/>
      <c r="K4" s="228"/>
      <c r="L4" s="229"/>
    </row>
    <row r="5" spans="1:12" ht="14.25" customHeight="1" x14ac:dyDescent="0.3">
      <c r="A5" t="s">
        <v>92</v>
      </c>
      <c r="C5" s="113"/>
      <c r="D5" s="114"/>
      <c r="E5" s="114"/>
      <c r="F5" s="114"/>
      <c r="G5" s="114"/>
      <c r="H5" s="114"/>
      <c r="I5" s="114"/>
      <c r="J5" s="114"/>
      <c r="K5" s="115"/>
      <c r="L5" s="116"/>
    </row>
    <row r="6" spans="1:12" ht="30.75" customHeight="1" x14ac:dyDescent="0.3">
      <c r="C6" s="241" t="s">
        <v>77</v>
      </c>
      <c r="D6" s="242"/>
      <c r="E6" s="242"/>
      <c r="F6" s="243"/>
      <c r="G6" s="118" t="s">
        <v>88</v>
      </c>
      <c r="H6" s="118" t="s">
        <v>97</v>
      </c>
      <c r="I6" s="118" t="s">
        <v>98</v>
      </c>
      <c r="J6" s="118" t="s">
        <v>99</v>
      </c>
      <c r="K6" s="118" t="s">
        <v>100</v>
      </c>
      <c r="L6" s="118" t="s">
        <v>101</v>
      </c>
    </row>
    <row r="7" spans="1:12" ht="45" customHeight="1" x14ac:dyDescent="0.3">
      <c r="A7" t="s">
        <v>119</v>
      </c>
      <c r="C7" s="230" t="s">
        <v>212</v>
      </c>
      <c r="D7" s="231"/>
      <c r="E7" s="232" t="s">
        <v>78</v>
      </c>
      <c r="F7" s="234"/>
      <c r="G7" s="232" t="s">
        <v>74</v>
      </c>
      <c r="H7" s="233"/>
      <c r="I7" s="233"/>
      <c r="J7" s="233"/>
      <c r="K7" s="233"/>
      <c r="L7" s="234"/>
    </row>
    <row r="8" spans="1:12" x14ac:dyDescent="0.3">
      <c r="A8" t="s">
        <v>93</v>
      </c>
      <c r="C8" s="120" t="s">
        <v>76</v>
      </c>
      <c r="D8" s="90"/>
      <c r="E8" s="28" t="s">
        <v>124</v>
      </c>
      <c r="F8" s="120" t="s">
        <v>91</v>
      </c>
      <c r="G8" s="52">
        <f>IF(ISBLANK(C8),"",IF(C8=A2,0,IF(F8=A4,'Sec 8 UA Schedule'!C15,IF(F8=A5,'Sec 8 UA Schedule'!C16,FALSE))))</f>
        <v>0</v>
      </c>
      <c r="H8" s="28">
        <f>IF(ISBLANK(C8),"",IF(C8=A2,0,IF(F8=A4,'Sec 8 UA Schedule'!D15,IF(F8=A5,'Sec 8 UA Schedule'!D16,FALSE))))</f>
        <v>0</v>
      </c>
      <c r="I8" s="28">
        <f>IF(ISBLANK(C8),"",IF(C8=A2,0,IF(F8=A4,'Sec 8 UA Schedule'!E15,IF(F8=A5,'Sec 8 UA Schedule'!E16,FALSE))))</f>
        <v>0</v>
      </c>
      <c r="J8" s="28">
        <f>IF(ISBLANK(C8),"",IF(C8=A2,0,IF(F8=A4,'Sec 8 UA Schedule'!F15,IF(F8=A5,'Sec 8 UA Schedule'!F16,FALSE))))</f>
        <v>0</v>
      </c>
      <c r="K8" s="28">
        <f>IF(ISBLANK(C8),"",IF(C8=A2,0,IF(F8=A4,'Sec 8 UA Schedule'!G15,IF(F8=A5,'Sec 8 UA Schedule'!G16,FALSE))))</f>
        <v>0</v>
      </c>
      <c r="L8" s="28">
        <f>IF(ISBLANK(C8),"",IF(C8=A2,0,IF(F8=A4,'Sec 8 UA Schedule'!H15,IF(F8=A5,'Sec 8 UA Schedule'!H16,FALSE))))</f>
        <v>0</v>
      </c>
    </row>
    <row r="9" spans="1:12" x14ac:dyDescent="0.3">
      <c r="A9" t="s">
        <v>94</v>
      </c>
      <c r="C9" s="120" t="s">
        <v>76</v>
      </c>
      <c r="D9" s="54"/>
      <c r="E9" s="28" t="s">
        <v>122</v>
      </c>
      <c r="F9" s="120" t="s">
        <v>94</v>
      </c>
      <c r="G9" s="52">
        <f>IF(ISBLANK(C9),"",IF(C9=A2,0,IF(F9=A7,'Sec 8 UA Schedule'!C4,IF(F9=A8,'Sec 8 UA Schedule'!C5,IF(F9=A9,'Sec 8 UA Schedule'!C6,FALSE)))))</f>
        <v>0</v>
      </c>
      <c r="H9" s="28">
        <f>IF(ISBLANK(C9),"",IF(C9=A2,,IF(F9=A7,'Sec 8 UA Schedule'!D4,IF(F9=A8,'Sec 8 UA Schedule'!D5,IF(F9=A9,'Sec 8 UA Schedule'!D6,FALSE)))))</f>
        <v>0</v>
      </c>
      <c r="I9" s="28">
        <f>IF(ISBLANK(C9),"",IF(C9=A2,0,IF(F9=A7,'Sec 8 UA Schedule'!E4,IF(F9=A8,'Sec 8 UA Schedule'!E5,IF(F9=A9,'Sec 8 UA Schedule'!E6,FALSE)))))</f>
        <v>0</v>
      </c>
      <c r="J9" s="28">
        <f>IF(ISBLANK(C9),"",IF(C9=A2,0,IF(F9=A7,'Sec 8 UA Schedule'!F4,IF(F9=A8,'Sec 8 UA Schedule'!F5,IF(F9=A9,'Sec 8 UA Schedule'!F6,FALSE)))))</f>
        <v>0</v>
      </c>
      <c r="K9" s="28">
        <f>IF(ISBLANK(C9),"",IF(C9=A2,0,IF(F9=A7,'Sec 8 UA Schedule'!G4,IF(F9=A8,'Sec 8 UA Schedule'!G5,IF(F9=A9,'Sec 8 UA Schedule'!G6,FALSE)))))</f>
        <v>0</v>
      </c>
      <c r="L9" s="28">
        <f>IF(ISBLANK(C9),"",IF(C9=A2,0,IF(F9=A7,'Sec 8 UA Schedule'!H4,IF(F9=A8,'Sec 8 UA Schedule'!H5,IF(F9=A9,'Sec 8 UA Schedule'!H6,FALSE)))))</f>
        <v>0</v>
      </c>
    </row>
    <row r="10" spans="1:12" x14ac:dyDescent="0.3">
      <c r="C10" s="120" t="s">
        <v>76</v>
      </c>
      <c r="D10" s="54"/>
      <c r="E10" s="28" t="s">
        <v>79</v>
      </c>
      <c r="F10" s="120" t="s">
        <v>94</v>
      </c>
      <c r="G10" s="28">
        <f>IF(ISBLANK(C10),"",IF(C10=A2,0,IF(F10=A7,'Sec 8 UA Schedule'!C8,IF(F10=A8,'Sec 8 UA Schedule'!C9,IF(F10=A9,'Sec 8 UA Schedule'!C10,FALSE)))))</f>
        <v>0</v>
      </c>
      <c r="H10" s="28">
        <f>IF(ISBLANK(C10),"",IF(C10=A2,0,IF(F10=A7,'Sec 8 UA Schedule'!D8,IF(F10=A8,'Sec 8 UA Schedule'!D9,IF(F10=A9,'Sec 8 UA Schedule'!D10,FALSE)))))</f>
        <v>0</v>
      </c>
      <c r="I10" s="28">
        <f>IF(ISBLANK(C10),"",IF(C10=A2,0,IF(F10=A7,'Sec 8 UA Schedule'!E8,IF(F10=A8,'Sec 8 UA Schedule'!E9,IF(F10=A9,'Sec 8 UA Schedule'!E10,FALSE)))))</f>
        <v>0</v>
      </c>
      <c r="J10" s="28">
        <f>IF(ISBLANK(C10),"",IF(C10=A2,0,IF(F10=A7,'Sec 8 UA Schedule'!F8,IF(F10=A8,'Sec 8 UA Schedule'!F9,IF(F10=A9,'Sec 8 UA Schedule'!F10,FALSE)))))</f>
        <v>0</v>
      </c>
      <c r="K10" s="28">
        <f>IF(ISBLANK(C10),"",IF(C10=A2,0,IF(F10=A7,'Sec 8 UA Schedule'!G8,IF(F10=A8,'Sec 8 UA Schedule'!G9,IF(F10=A9,'Sec 8 UA Schedule'!G10,FALSE)))))</f>
        <v>0</v>
      </c>
      <c r="L10" s="28">
        <f>IF(ISBLANK(C10),"",IF(C10=A2,0,IF(F10=A7,'Sec 8 UA Schedule'!H8,IF(F10=A8,'Sec 8 UA Schedule'!H9,IF(F10=A9,'Sec 8 UA Schedule'!H10,FALSE)))))</f>
        <v>0</v>
      </c>
    </row>
    <row r="11" spans="1:12" x14ac:dyDescent="0.3">
      <c r="C11" s="120" t="s">
        <v>76</v>
      </c>
      <c r="D11" s="54"/>
      <c r="E11" s="28" t="s">
        <v>125</v>
      </c>
      <c r="F11" s="120" t="s">
        <v>94</v>
      </c>
      <c r="G11" s="28">
        <f>IF(ISBLANK(C11),"",IF(C11=A2,0,IF(F11=A7,'Sec 8 UA Schedule'!C18,IF(F11=A8,'Sec 8 UA Schedule'!C19,IF(F11=A9,'Sec 8 UA Schedule'!C20,FALSE)))))</f>
        <v>0</v>
      </c>
      <c r="H11" s="28">
        <f>IF(ISBLANK(C11),"",IF(C11=A2,0,IF(F11=A7,'Sec 8 UA Schedule'!D18,IF(F11=A8,'Sec 8 UA Schedule'!D19,IF(F11=A9,'Sec 8 UA Schedule'!D20,FALSE)))))</f>
        <v>0</v>
      </c>
      <c r="I11" s="28">
        <f>IF(ISBLANK(C11),"",IF(C11=A2,0,IF(F11=A7,'Sec 8 UA Schedule'!E18,IF(F11=A8,'Sec 8 UA Schedule'!E19,IF(F11=A9,'Sec 8 UA Schedule'!E20,FALSE)))))</f>
        <v>0</v>
      </c>
      <c r="J11" s="28">
        <f>IF(ISBLANK(C11),"",IF(C11=A2,0,IF(F11=A7,'Sec 8 UA Schedule'!F18,IF(F11=A8,'Sec 8 UA Schedule'!F19,IF(F11=A9,'Sec 8 UA Schedule'!F20,FALSE)))))</f>
        <v>0</v>
      </c>
      <c r="K11" s="28">
        <f>IF(ISBLANK(C11),"",IF(C11=A2,0,IF(F11=A7,'Sec 8 UA Schedule'!G18,IF(F11=A8,'Sec 8 UA Schedule'!G19,IF(F11=A9,'Sec 8 UA Schedule'!G20,FALSE)))))</f>
        <v>0</v>
      </c>
      <c r="L11" s="28">
        <f>IF(ISBLANK(C11),"",IF(C11=A2,0,IF(F11=A7,'Sec 8 UA Schedule'!H18,IF(F11=A8,'Sec 8 UA Schedule'!H19,IF(F11=A9,'Sec 8 UA Schedule'!H20,FALSE)))))</f>
        <v>0</v>
      </c>
    </row>
    <row r="12" spans="1:12" x14ac:dyDescent="0.3">
      <c r="A12" t="s">
        <v>89</v>
      </c>
      <c r="C12" s="120"/>
      <c r="D12" s="248" t="s">
        <v>126</v>
      </c>
      <c r="E12" s="28" t="s">
        <v>123</v>
      </c>
      <c r="F12" s="120"/>
      <c r="G12" s="28" t="str">
        <f>IF(ISBLANK(C12),"",IF(C12=A2,0,IF(F12=A12,'Sec 8 UA Schedule'!C12,IF(F12=A13,'Sec 8 UA Schedule'!C13,FALSE))))</f>
        <v/>
      </c>
      <c r="H12" s="28" t="str">
        <f>IF(ISBLANK(C12),"",IF(C12=A2,0,IF(F12=A12,'Sec 8 UA Schedule'!D12,IF(F12=A13,'Sec 8 UA Schedule'!D13,FALSE))))</f>
        <v/>
      </c>
      <c r="I12" s="28" t="str">
        <f>IF(ISBLANK(C12),"",IF(C12=A2,0,IF(F12=A12,'Sec 8 UA Schedule'!E12,IF(F12=A13,'Sec 8 UA Schedule'!E13,FALSE))))</f>
        <v/>
      </c>
      <c r="J12" s="28" t="str">
        <f>IF(ISBLANK(C12),"",IF(C12=A2,0,IF(F12=A12,'Sec 8 UA Schedule'!F12,IF(F12=A13,'Sec 8 UA Schedule'!F13,FALSE))))</f>
        <v/>
      </c>
      <c r="K12" s="28" t="str">
        <f>IF(ISBLANK(C12),"",IF(C12=A2,0,IF(F12=A12,'Sec 8 UA Schedule'!G12,IF(F12=A13,'Sec 8 UA Schedule'!G13,FALSE))))</f>
        <v/>
      </c>
      <c r="L12" s="28" t="str">
        <f>IF(ISBLANK(C12),"",IF(C12=A2,0,IF(F12=A12,'Sec 8 UA Schedule'!H12,IF(F12=A13,'Sec 8 UA Schedule'!H13,FALSE))))</f>
        <v/>
      </c>
    </row>
    <row r="13" spans="1:12" x14ac:dyDescent="0.3">
      <c r="A13" t="s">
        <v>90</v>
      </c>
      <c r="C13" s="120"/>
      <c r="D13" s="249"/>
      <c r="E13" s="28" t="s">
        <v>80</v>
      </c>
      <c r="F13" s="120"/>
      <c r="G13" s="28" t="str">
        <f>IF(ISBLANK(C13),"",IF(C13=A2,0,IF(C13=A1,'Sec 8 UA Schedule'!C22,FALSE)))</f>
        <v/>
      </c>
      <c r="H13" s="28" t="str">
        <f>IF(ISBLANK(C13),"",IF(C13=A2,0,IF(C13=A1,'Sec 8 UA Schedule'!D22,FALSE)))</f>
        <v/>
      </c>
      <c r="I13" s="28" t="str">
        <f>IF(ISBLANK(C13),"",IF(C13=A2,0,IF(C13=A1,'Sec 8 UA Schedule'!E22,FALSE)))</f>
        <v/>
      </c>
      <c r="J13" s="28" t="str">
        <f>IF(ISBLANK(C13),"",IF(C13=A2,0,IF(C13=A1,'Sec 8 UA Schedule'!F22,FALSE)))</f>
        <v/>
      </c>
      <c r="K13" s="28" t="str">
        <f>IF(ISBLANK(C13),"",IF(C13=A2,0,IF(C13=A1,'Sec 8 UA Schedule'!G22,FALSE)))</f>
        <v/>
      </c>
      <c r="L13" s="117" t="str">
        <f>IF(ISBLANK(C13),"",IF(C13=A2,0,IF(C13=A1,'Sec 8 UA Schedule'!H22,FALSE)))</f>
        <v/>
      </c>
    </row>
    <row r="14" spans="1:12" x14ac:dyDescent="0.3">
      <c r="C14" s="120"/>
      <c r="D14" s="249"/>
      <c r="E14" s="28" t="s">
        <v>81</v>
      </c>
      <c r="F14" s="120"/>
      <c r="G14" s="28" t="str">
        <f>IF(ISBLANK(C14),"",IF(C14=A2,0,IF(C14=A1,'Sec 8 UA Schedule'!C23,FALSE)))</f>
        <v/>
      </c>
      <c r="H14" s="28" t="str">
        <f>IF(ISBLANK(C14),"",IF(C14=A2,0,IF(C14=A1,'Sec 8 UA Schedule'!D23,FALSE)))</f>
        <v/>
      </c>
      <c r="I14" s="28" t="str">
        <f>IF(ISBLANK(C14),"",IF(C14=A2,0,IF(C14=A1,'Sec 8 UA Schedule'!E23,FALSE)))</f>
        <v/>
      </c>
      <c r="J14" s="28" t="str">
        <f>IF(ISBLANK(C14),"",IF(C14=A2,0,IF(C14=A1,'Sec 8 UA Schedule'!F23,FALSE)))</f>
        <v/>
      </c>
      <c r="K14" s="28" t="str">
        <f>IF(ISBLANK(C14),"",IF(C14=A2,0,IF(C14=A1,'Sec 8 UA Schedule'!G23,FALSE)))</f>
        <v/>
      </c>
      <c r="L14" s="28" t="str">
        <f>IF(ISBLANK(C14),"",IF(C14=A2,0,IF(C14=A1,'Sec 8 UA Schedule'!H23,FALSE)))</f>
        <v/>
      </c>
    </row>
    <row r="15" spans="1:12" x14ac:dyDescent="0.3">
      <c r="C15" s="120"/>
      <c r="D15" s="249"/>
      <c r="E15" s="28" t="s">
        <v>82</v>
      </c>
      <c r="F15" s="120"/>
      <c r="G15" s="28" t="str">
        <f>IF(ISBLANK(C15),"",IF(C15=A2,0,IF(C15=A1,'Sec 8 UA Schedule'!C24,FALSE)))</f>
        <v/>
      </c>
      <c r="H15" s="28" t="str">
        <f>IF(ISBLANK(C15),"",IF(C15=A2,0,IF(C15=A1,'Sec 8 UA Schedule'!D24,FALSE)))</f>
        <v/>
      </c>
      <c r="I15" s="28" t="str">
        <f>IF(ISBLANK(C15),"",IF(C15=A2,0,IF(C15=A1,'Sec 8 UA Schedule'!E24,FALSE)))</f>
        <v/>
      </c>
      <c r="J15" s="28" t="str">
        <f>IF(ISBLANK(C15),"",IF(C15=A2,0,IF(C15=A1,'Sec 8 UA Schedule'!F24,FALSE)))</f>
        <v/>
      </c>
      <c r="K15" s="28" t="str">
        <f>IF(ISBLANK(C15),"",IF(C15=A2,0,IF(C15=A1,'Sec 8 UA Schedule'!G24,FALSE)))</f>
        <v/>
      </c>
      <c r="L15" s="28" t="str">
        <f>IF(ISBLANK(C15),"",IF(C15=A2,0,IF(C15=A1,'Sec 8 UA Schedule'!H24,FALSE)))</f>
        <v/>
      </c>
    </row>
    <row r="16" spans="1:12" x14ac:dyDescent="0.3">
      <c r="C16" s="120"/>
      <c r="D16" s="249"/>
      <c r="E16" s="28" t="s">
        <v>127</v>
      </c>
      <c r="F16" s="120"/>
      <c r="G16" s="28" t="str">
        <f>IF(ISBLANK(C16),"",IF(C16=A2,0,IF(C16=A1,'Sec 8 UA Schedule'!C25,FALSE)))</f>
        <v/>
      </c>
      <c r="H16" s="28" t="str">
        <f>IF(ISBLANK(C16),"",IF(C16=A2,0,IF(C16=A1,'Sec 8 UA Schedule'!D25,FALSE)))</f>
        <v/>
      </c>
      <c r="I16" s="28" t="str">
        <f>IF(ISBLANK(C16),"",IF(C16=A2,0,IF(C16=A1,'Sec 8 UA Schedule'!E25,FALSE)))</f>
        <v/>
      </c>
      <c r="J16" s="28" t="str">
        <f>IF(ISBLANK(C16),"",IF(C16=A2,0,IF(C16=A1,'Sec 8 UA Schedule'!F25,FALSE)))</f>
        <v/>
      </c>
      <c r="K16" s="28" t="str">
        <f>IF(ISBLANK(C16),"",IF(C16=A2,0,IF(C16=A1,'Sec 8 UA Schedule'!G25,FALSE)))</f>
        <v/>
      </c>
      <c r="L16" s="28" t="str">
        <f>IF(ISBLANK(C16),"",IF(C16=A2,0,IF(C16=A1,'Sec 8 UA Schedule'!H25,FALSE)))</f>
        <v/>
      </c>
    </row>
    <row r="17" spans="3:12" x14ac:dyDescent="0.3">
      <c r="C17" s="120"/>
      <c r="D17" s="250"/>
      <c r="E17" s="28" t="s">
        <v>83</v>
      </c>
      <c r="F17" s="120"/>
      <c r="G17" s="28" t="str">
        <f>IF(ISBLANK(C17),"",IF(C17=A2,0,IF(C17=A1,'Sec 8 UA Schedule'!C26,FALSE)))</f>
        <v/>
      </c>
      <c r="H17" s="28" t="str">
        <f>IF(ISBLANK(C17),"",IF(C17=A2,0,IF(C17=A1,'Sec 8 UA Schedule'!D26,FALSE)))</f>
        <v/>
      </c>
      <c r="I17" s="28" t="str">
        <f>IF(ISBLANK(C17),"",IF(C17=A2,0,IF(C17=A1,'Sec 8 UA Schedule'!E26,FALSE)))</f>
        <v/>
      </c>
      <c r="J17" s="28" t="str">
        <f>IF(ISBLANK(C17),"",IF(C17=A2,0,IF(C17=A1,'Sec 8 UA Schedule'!F26,FALSE)))</f>
        <v/>
      </c>
      <c r="K17" s="28" t="str">
        <f>IF(ISBLANK(C17),"",IF(C17=A2,0,IF(C17=A1,'Sec 8 UA Schedule'!G26,FALSE)))</f>
        <v/>
      </c>
      <c r="L17" s="28" t="str">
        <f>IF(ISBLANK(C17),"",IF(C17=A2,0,IF(C17=A1,'Sec 8 UA Schedule'!H26,FALSE)))</f>
        <v/>
      </c>
    </row>
    <row r="18" spans="3:12" x14ac:dyDescent="0.3">
      <c r="C18" s="120" t="s">
        <v>76</v>
      </c>
      <c r="D18" s="246" t="s">
        <v>86</v>
      </c>
      <c r="E18" s="28" t="s">
        <v>84</v>
      </c>
      <c r="F18" s="120" t="s">
        <v>90</v>
      </c>
      <c r="G18" s="28">
        <f>IF(ISBLANK(C18),"",IF(C18=A2,0,IF(F18=A12,'Sec 8 UA Schedule'!C28,IF(F18=A13,'Sec 8 UA Schedule'!C29,FALSE))))</f>
        <v>0</v>
      </c>
      <c r="H18" s="28">
        <f>IF(ISBLANK(C18),"",IF(C18=A2,0,IF(F18=A12,'Sec 8 UA Schedule'!D28,IF(F18=A13,'Sec 8 UA Schedule'!D29,FALSE))))</f>
        <v>0</v>
      </c>
      <c r="I18" s="28">
        <f>IF(ISBLANK(C18),"",IF(C18=A2,0,IF(F18=A12,'Sec 8 UA Schedule'!E28,IF(F18=A13,'Sec 8 UA Schedule'!E29,FALSE))))</f>
        <v>0</v>
      </c>
      <c r="J18" s="28">
        <f>IF(ISBLANK(C18),"",IF(C18=A2,0,IF(F18=A12,'Sec 8 UA Schedule'!F28,IF(F18=A13,'Sec 8 UA Schedule'!F29,FALSE))))</f>
        <v>0</v>
      </c>
      <c r="K18" s="28">
        <f>IF(ISBLANK(C18),"",IF(C18=A2,0,IF(F18=A12,'Sec 8 UA Schedule'!G28,IF(F18=A13,'Sec 8 UA Schedule'!G29,FALSE))))</f>
        <v>0</v>
      </c>
      <c r="L18" s="28">
        <f>IF(ISBLANK(C18),"",IF(C18=A2,0,IF(F18=A12,'Sec 8 UA Schedule'!H28,IF(F18=A13,'Sec 8 UA Schedule'!H29,FALSE))))</f>
        <v>0</v>
      </c>
    </row>
    <row r="19" spans="3:12" x14ac:dyDescent="0.3">
      <c r="C19" s="120" t="s">
        <v>76</v>
      </c>
      <c r="D19" s="247"/>
      <c r="E19" s="28" t="s">
        <v>85</v>
      </c>
      <c r="F19" s="120"/>
      <c r="G19" s="28">
        <f>IF(ISBLANK(C19),"",IF(C19=A2,0,IF(C19=A1,'Sec 8 UA Schedule'!C30,FALSE)))</f>
        <v>0</v>
      </c>
      <c r="H19" s="28">
        <f>IF(ISBLANK(C19),"",IF(C19=A2,0,IF(C19=A1,'Sec 8 UA Schedule'!D30,FALSE)))</f>
        <v>0</v>
      </c>
      <c r="I19" s="28">
        <f>IF(ISBLANK(C19),"",IF(C19=A2,0,IF(C19=A1,'Sec 8 UA Schedule'!E30,FALSE)))</f>
        <v>0</v>
      </c>
      <c r="J19" s="28">
        <f>IF(ISBLANK(C19),"",IF(C19=A2,0,IF(C19=A1,'Sec 8 UA Schedule'!F30,FALSE)))</f>
        <v>0</v>
      </c>
      <c r="K19" s="28">
        <f>IF(ISBLANK(C19),"",IF(C19=A2,0,IF(C19=A1,'Sec 8 UA Schedule'!G30,FALSE)))</f>
        <v>0</v>
      </c>
      <c r="L19" s="28">
        <f>IF(ISBLANK(C19),"",IF(C19=A2,0,IF(C19=A1,'Sec 8 UA Schedule'!H30,FALSE)))</f>
        <v>0</v>
      </c>
    </row>
    <row r="20" spans="3:12" x14ac:dyDescent="0.3">
      <c r="C20" s="40"/>
      <c r="D20" s="41"/>
      <c r="E20" s="244" t="s">
        <v>95</v>
      </c>
      <c r="F20" s="245"/>
      <c r="G20" s="119">
        <f t="shared" ref="G20:L20" si="0">SUM(G8:G19)</f>
        <v>0</v>
      </c>
      <c r="H20" s="119">
        <f t="shared" si="0"/>
        <v>0</v>
      </c>
      <c r="I20" s="119">
        <f t="shared" si="0"/>
        <v>0</v>
      </c>
      <c r="J20" s="119">
        <f t="shared" si="0"/>
        <v>0</v>
      </c>
      <c r="K20" s="119">
        <f t="shared" si="0"/>
        <v>0</v>
      </c>
      <c r="L20" s="119">
        <f t="shared" si="0"/>
        <v>0</v>
      </c>
    </row>
    <row r="21" spans="3:12" x14ac:dyDescent="0.3">
      <c r="C21" s="40"/>
      <c r="D21" s="41"/>
      <c r="E21" s="41"/>
      <c r="F21" s="41"/>
      <c r="G21" s="41"/>
      <c r="H21" s="41"/>
      <c r="I21" s="41"/>
      <c r="J21" s="41"/>
      <c r="K21" s="41"/>
      <c r="L21" s="42"/>
    </row>
    <row r="22" spans="3:12" ht="15.75" customHeight="1" x14ac:dyDescent="0.3">
      <c r="C22" s="218"/>
      <c r="D22" s="219"/>
      <c r="E22" s="219"/>
      <c r="F22" s="219"/>
      <c r="G22" s="219"/>
      <c r="H22" s="219"/>
      <c r="I22" s="219"/>
      <c r="J22" s="219"/>
      <c r="K22" s="219"/>
      <c r="L22" s="220"/>
    </row>
    <row r="23" spans="3:12" ht="15" thickBot="1" x14ac:dyDescent="0.35">
      <c r="C23" s="221"/>
      <c r="D23" s="222"/>
      <c r="E23" s="222"/>
      <c r="F23" s="222"/>
      <c r="G23" s="222"/>
      <c r="H23" s="222"/>
      <c r="I23" s="222"/>
      <c r="J23" s="222"/>
      <c r="K23" s="222"/>
      <c r="L23" s="223"/>
    </row>
    <row r="24" spans="3:12" ht="15" thickTop="1" x14ac:dyDescent="0.3"/>
    <row r="25" spans="3:12" ht="15" customHeight="1" x14ac:dyDescent="0.3"/>
    <row r="26" spans="3:12" x14ac:dyDescent="0.3">
      <c r="D26" s="36"/>
      <c r="E26" s="36"/>
      <c r="F26" s="36"/>
      <c r="G26" s="36"/>
      <c r="H26" s="36"/>
      <c r="I26" s="36"/>
      <c r="J26" s="36"/>
    </row>
    <row r="27" spans="3:12" x14ac:dyDescent="0.3">
      <c r="C27" s="36"/>
      <c r="D27" s="36"/>
      <c r="E27" s="36"/>
      <c r="F27" s="36"/>
      <c r="G27" s="36"/>
      <c r="H27" s="36"/>
      <c r="I27" s="36"/>
    </row>
    <row r="28" spans="3:12" x14ac:dyDescent="0.3">
      <c r="C28" s="36"/>
      <c r="D28" s="36"/>
      <c r="E28" s="36"/>
      <c r="F28" s="36"/>
      <c r="G28" s="36"/>
      <c r="H28" s="36"/>
      <c r="I28" s="36"/>
    </row>
  </sheetData>
  <sheetProtection selectLockedCells="1"/>
  <dataConsolidate link="1"/>
  <mergeCells count="11">
    <mergeCell ref="C1:L2"/>
    <mergeCell ref="C6:F6"/>
    <mergeCell ref="E20:F20"/>
    <mergeCell ref="D18:D19"/>
    <mergeCell ref="D12:D17"/>
    <mergeCell ref="E7:F7"/>
    <mergeCell ref="C22:L23"/>
    <mergeCell ref="C3:L3"/>
    <mergeCell ref="C4:L4"/>
    <mergeCell ref="C7:D7"/>
    <mergeCell ref="G7:L7"/>
  </mergeCells>
  <dataValidations count="4">
    <dataValidation type="list" allowBlank="1" showInputMessage="1" showErrorMessage="1" sqref="C8:C19" xr:uid="{00000000-0002-0000-0200-000000000000}">
      <formula1>$A$1:$A$3</formula1>
    </dataValidation>
    <dataValidation type="list" allowBlank="1" showInputMessage="1" showErrorMessage="1" sqref="F12:F19" xr:uid="{00000000-0002-0000-0200-000001000000}">
      <formula1>$A$12:$A$14</formula1>
    </dataValidation>
    <dataValidation type="list" allowBlank="1" showInputMessage="1" showErrorMessage="1" sqref="F9:F11" xr:uid="{00000000-0002-0000-0200-000002000000}">
      <formula1>$A$7:$A$10</formula1>
    </dataValidation>
    <dataValidation type="list" allowBlank="1" showInputMessage="1" showErrorMessage="1" sqref="F8" xr:uid="{00000000-0002-0000-0200-000003000000}">
      <formula1>$A$4:$A$6</formula1>
    </dataValidation>
  </dataValidation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B2:AK18"/>
  <sheetViews>
    <sheetView topLeftCell="C1" zoomScale="110" zoomScaleNormal="110" workbookViewId="0">
      <selection activeCell="D6" sqref="D6:E6"/>
    </sheetView>
  </sheetViews>
  <sheetFormatPr defaultRowHeight="14.4" x14ac:dyDescent="0.3"/>
  <cols>
    <col min="2" max="2" width="4.44140625" customWidth="1"/>
    <col min="3" max="3" width="51.44140625" customWidth="1"/>
    <col min="4" max="4" width="3.44140625" customWidth="1"/>
    <col min="5" max="5" width="14.44140625" customWidth="1"/>
    <col min="16178" max="16179" width="9.21875" customWidth="1"/>
  </cols>
  <sheetData>
    <row r="2" spans="2:37" x14ac:dyDescent="0.3">
      <c r="C2" s="64" t="s">
        <v>106</v>
      </c>
      <c r="D2" s="64"/>
      <c r="E2" s="64"/>
      <c r="F2" s="64"/>
      <c r="G2" s="64"/>
    </row>
    <row r="3" spans="2:37" ht="28.8" x14ac:dyDescent="0.3">
      <c r="C3" s="36" t="s">
        <v>108</v>
      </c>
    </row>
    <row r="5" spans="2:37" x14ac:dyDescent="0.3">
      <c r="C5" s="62" t="s">
        <v>1</v>
      </c>
      <c r="D5" s="251">
        <f>'Rental Compliance Report'!$E$13</f>
        <v>0</v>
      </c>
      <c r="E5" s="252"/>
      <c r="F5" s="251">
        <f>'Rental Compliance Report'!$E$14</f>
        <v>0</v>
      </c>
      <c r="G5" s="252"/>
      <c r="H5" s="251">
        <f>'Rental Compliance Report'!$E$15</f>
        <v>0</v>
      </c>
      <c r="I5" s="252"/>
      <c r="J5" s="251">
        <f>'Rental Compliance Report'!$E$16</f>
        <v>0</v>
      </c>
      <c r="K5" s="252"/>
      <c r="L5" s="251">
        <f>'Rental Compliance Report'!$E$17</f>
        <v>0</v>
      </c>
      <c r="M5" s="252"/>
      <c r="N5" s="251">
        <f>'Rental Compliance Report'!$E$18</f>
        <v>0</v>
      </c>
      <c r="O5" s="252"/>
      <c r="P5" s="251">
        <f>'Rental Compliance Report'!$E$19</f>
        <v>0</v>
      </c>
      <c r="Q5" s="252"/>
      <c r="R5" s="251">
        <f>'Rental Compliance Report'!$E$20</f>
        <v>0</v>
      </c>
      <c r="S5" s="252"/>
      <c r="T5" s="251">
        <f>'Rental Compliance Report'!$E$21</f>
        <v>0</v>
      </c>
      <c r="U5" s="252"/>
      <c r="V5" s="251">
        <f>'Rental Compliance Report'!$E$22</f>
        <v>0</v>
      </c>
      <c r="W5" s="252"/>
      <c r="X5" s="251">
        <f>'Rental Compliance Report'!$E$23</f>
        <v>0</v>
      </c>
      <c r="Y5" s="252"/>
      <c r="Z5" s="251">
        <f>'Rental Compliance Report'!$E$24</f>
        <v>0</v>
      </c>
      <c r="AA5" s="252"/>
      <c r="AB5" s="251">
        <f>'Rental Compliance Report'!$E$25</f>
        <v>0</v>
      </c>
      <c r="AC5" s="252"/>
      <c r="AD5" s="251">
        <f>'Rental Compliance Report'!$E$26</f>
        <v>0</v>
      </c>
      <c r="AE5" s="252"/>
      <c r="AF5" s="251">
        <f>'Rental Compliance Report'!$E$27</f>
        <v>0</v>
      </c>
      <c r="AG5" s="252"/>
      <c r="AH5" s="251">
        <f>'Rental Compliance Report'!$E$28</f>
        <v>0</v>
      </c>
      <c r="AI5" s="252"/>
      <c r="AJ5" s="251">
        <f>'Rental Compliance Report'!$E$29</f>
        <v>0</v>
      </c>
      <c r="AK5" s="252"/>
    </row>
    <row r="6" spans="2:37" ht="15" thickBot="1" x14ac:dyDescent="0.35">
      <c r="C6" s="75" t="s">
        <v>109</v>
      </c>
      <c r="D6" s="253">
        <f>'Rental Compliance Report'!$B$13</f>
        <v>0</v>
      </c>
      <c r="E6" s="254"/>
      <c r="F6" s="253">
        <f>'Rental Compliance Report'!$B$14</f>
        <v>0</v>
      </c>
      <c r="G6" s="254"/>
      <c r="H6" s="253">
        <f>'Rental Compliance Report'!$B$15</f>
        <v>0</v>
      </c>
      <c r="I6" s="254"/>
      <c r="J6" s="253">
        <f>'Rental Compliance Report'!$B$16</f>
        <v>0</v>
      </c>
      <c r="K6" s="254"/>
      <c r="L6" s="253">
        <f>'Rental Compliance Report'!$B$17</f>
        <v>0</v>
      </c>
      <c r="M6" s="254"/>
      <c r="N6" s="253">
        <f>'Rental Compliance Report'!$B$18</f>
        <v>0</v>
      </c>
      <c r="O6" s="254"/>
      <c r="P6" s="253">
        <f>'Rental Compliance Report'!$B$19</f>
        <v>0</v>
      </c>
      <c r="Q6" s="254"/>
      <c r="R6" s="253">
        <f>'Rental Compliance Report'!$B$20</f>
        <v>0</v>
      </c>
      <c r="S6" s="254"/>
      <c r="T6" s="253">
        <f>'Rental Compliance Report'!$B$21</f>
        <v>0</v>
      </c>
      <c r="U6" s="254"/>
      <c r="V6" s="253">
        <f>'Rental Compliance Report'!$B$22</f>
        <v>0</v>
      </c>
      <c r="W6" s="254"/>
      <c r="X6" s="253">
        <f>'Rental Compliance Report'!$B$23</f>
        <v>0</v>
      </c>
      <c r="Y6" s="254"/>
      <c r="Z6" s="253">
        <f>'Rental Compliance Report'!$B$24</f>
        <v>0</v>
      </c>
      <c r="AA6" s="254"/>
      <c r="AB6" s="253">
        <f>'Rental Compliance Report'!$B$25</f>
        <v>0</v>
      </c>
      <c r="AC6" s="254"/>
      <c r="AD6" s="253">
        <f>'Rental Compliance Report'!$B$26</f>
        <v>0</v>
      </c>
      <c r="AE6" s="254"/>
      <c r="AF6" s="253">
        <f>'Rental Compliance Report'!$B$27</f>
        <v>0</v>
      </c>
      <c r="AG6" s="254"/>
      <c r="AH6" s="253">
        <f>'Rental Compliance Report'!$B$28</f>
        <v>0</v>
      </c>
      <c r="AI6" s="254"/>
      <c r="AJ6" s="253">
        <f>'Rental Compliance Report'!$B$29</f>
        <v>0</v>
      </c>
      <c r="AK6" s="254"/>
    </row>
    <row r="7" spans="2:37" ht="43.2" x14ac:dyDescent="0.3">
      <c r="B7">
        <v>1</v>
      </c>
      <c r="C7" s="36" t="s">
        <v>118</v>
      </c>
      <c r="D7" s="74"/>
      <c r="E7" s="54"/>
      <c r="F7" s="74"/>
      <c r="G7" s="54"/>
      <c r="H7" s="74"/>
      <c r="I7" s="54"/>
      <c r="J7" s="74"/>
      <c r="K7" s="54"/>
      <c r="L7" s="74"/>
      <c r="M7" s="54"/>
      <c r="N7" s="74"/>
      <c r="O7" s="54"/>
      <c r="P7" s="74"/>
      <c r="Q7" s="54"/>
      <c r="R7" s="74"/>
      <c r="S7" s="54"/>
      <c r="T7" s="74"/>
      <c r="U7" s="54"/>
      <c r="V7" s="74"/>
      <c r="W7" s="54"/>
      <c r="X7" s="74"/>
      <c r="Y7" s="54"/>
      <c r="Z7" s="74"/>
      <c r="AA7" s="54"/>
      <c r="AB7" s="74"/>
      <c r="AC7" s="54"/>
      <c r="AD7" s="74"/>
      <c r="AE7" s="54"/>
      <c r="AF7" s="74"/>
      <c r="AG7" s="54"/>
      <c r="AH7" s="74"/>
      <c r="AI7" s="54"/>
      <c r="AJ7" s="74"/>
      <c r="AK7" s="54"/>
    </row>
    <row r="8" spans="2:37" ht="57.6" x14ac:dyDescent="0.3">
      <c r="B8">
        <v>2</v>
      </c>
      <c r="C8" s="36" t="s">
        <v>117</v>
      </c>
      <c r="D8" s="74"/>
      <c r="E8" s="54"/>
      <c r="F8" s="74"/>
      <c r="G8" s="54"/>
      <c r="H8" s="74"/>
      <c r="I8" s="54"/>
      <c r="J8" s="74"/>
      <c r="K8" s="54"/>
      <c r="L8" s="74"/>
      <c r="M8" s="54"/>
      <c r="N8" s="74"/>
      <c r="O8" s="54"/>
      <c r="P8" s="74"/>
      <c r="Q8" s="54"/>
      <c r="R8" s="74"/>
      <c r="S8" s="54"/>
      <c r="T8" s="74"/>
      <c r="U8" s="54"/>
      <c r="V8" s="74"/>
      <c r="W8" s="54"/>
      <c r="X8" s="74"/>
      <c r="Y8" s="54"/>
      <c r="Z8" s="74"/>
      <c r="AA8" s="54"/>
      <c r="AB8" s="74"/>
      <c r="AC8" s="54"/>
      <c r="AD8" s="74"/>
      <c r="AE8" s="54"/>
      <c r="AF8" s="74"/>
      <c r="AG8" s="54"/>
      <c r="AH8" s="74"/>
      <c r="AI8" s="54"/>
      <c r="AJ8" s="74"/>
      <c r="AK8" s="54"/>
    </row>
    <row r="9" spans="2:37" ht="57.6" x14ac:dyDescent="0.3">
      <c r="B9">
        <v>3</v>
      </c>
      <c r="C9" s="36" t="s">
        <v>116</v>
      </c>
      <c r="D9" s="74"/>
      <c r="E9" s="54"/>
      <c r="F9" s="74"/>
      <c r="G9" s="54"/>
      <c r="H9" s="74"/>
      <c r="I9" s="54"/>
      <c r="J9" s="74"/>
      <c r="K9" s="54"/>
      <c r="L9" s="74"/>
      <c r="M9" s="54"/>
      <c r="N9" s="74"/>
      <c r="O9" s="54"/>
      <c r="P9" s="74"/>
      <c r="Q9" s="54"/>
      <c r="R9" s="74"/>
      <c r="S9" s="54"/>
      <c r="T9" s="74"/>
      <c r="U9" s="54"/>
      <c r="V9" s="74"/>
      <c r="W9" s="54"/>
      <c r="X9" s="74"/>
      <c r="Y9" s="54"/>
      <c r="Z9" s="74"/>
      <c r="AA9" s="54"/>
      <c r="AB9" s="74"/>
      <c r="AC9" s="54"/>
      <c r="AD9" s="74"/>
      <c r="AE9" s="54"/>
      <c r="AF9" s="74"/>
      <c r="AG9" s="54"/>
      <c r="AH9" s="74"/>
      <c r="AI9" s="54"/>
      <c r="AJ9" s="74"/>
      <c r="AK9" s="54"/>
    </row>
    <row r="10" spans="2:37" ht="57.6" x14ac:dyDescent="0.3">
      <c r="B10">
        <v>4</v>
      </c>
      <c r="C10" s="71" t="s">
        <v>115</v>
      </c>
      <c r="D10" s="74"/>
      <c r="E10" s="54"/>
      <c r="F10" s="74"/>
      <c r="G10" s="54"/>
      <c r="H10" s="74"/>
      <c r="I10" s="54"/>
      <c r="J10" s="74"/>
      <c r="K10" s="54"/>
      <c r="L10" s="74"/>
      <c r="M10" s="54"/>
      <c r="N10" s="74"/>
      <c r="O10" s="54"/>
      <c r="P10" s="74"/>
      <c r="Q10" s="54"/>
      <c r="R10" s="74"/>
      <c r="S10" s="54"/>
      <c r="T10" s="74"/>
      <c r="U10" s="54"/>
      <c r="V10" s="74"/>
      <c r="W10" s="54"/>
      <c r="X10" s="74"/>
      <c r="Y10" s="54"/>
      <c r="Z10" s="74"/>
      <c r="AA10" s="54"/>
      <c r="AB10" s="74"/>
      <c r="AC10" s="54"/>
      <c r="AD10" s="74"/>
      <c r="AE10" s="54"/>
      <c r="AF10" s="74"/>
      <c r="AG10" s="54"/>
      <c r="AH10" s="74"/>
      <c r="AI10" s="54"/>
      <c r="AJ10" s="74"/>
      <c r="AK10" s="54"/>
    </row>
    <row r="11" spans="2:37" ht="72" x14ac:dyDescent="0.3">
      <c r="B11">
        <v>5</v>
      </c>
      <c r="C11" s="36" t="s">
        <v>114</v>
      </c>
      <c r="D11" s="74"/>
      <c r="E11" s="54"/>
      <c r="F11" s="74"/>
      <c r="G11" s="54"/>
      <c r="H11" s="74"/>
      <c r="I11" s="54"/>
      <c r="J11" s="74"/>
      <c r="K11" s="54"/>
      <c r="L11" s="74"/>
      <c r="M11" s="54"/>
      <c r="N11" s="74"/>
      <c r="O11" s="54"/>
      <c r="P11" s="74"/>
      <c r="Q11" s="54"/>
      <c r="R11" s="74"/>
      <c r="S11" s="54"/>
      <c r="T11" s="74"/>
      <c r="U11" s="54"/>
      <c r="V11" s="74"/>
      <c r="W11" s="54"/>
      <c r="X11" s="74"/>
      <c r="Y11" s="54"/>
      <c r="Z11" s="74"/>
      <c r="AA11" s="54"/>
      <c r="AB11" s="74"/>
      <c r="AC11" s="54"/>
      <c r="AD11" s="74"/>
      <c r="AE11" s="54"/>
      <c r="AF11" s="74"/>
      <c r="AG11" s="54"/>
      <c r="AH11" s="74"/>
      <c r="AI11" s="54"/>
      <c r="AJ11" s="74"/>
      <c r="AK11" s="54"/>
    </row>
    <row r="12" spans="2:37" ht="43.2" x14ac:dyDescent="0.3">
      <c r="B12">
        <v>6</v>
      </c>
      <c r="C12" s="72" t="s">
        <v>107</v>
      </c>
      <c r="D12" s="74"/>
      <c r="E12" s="54"/>
      <c r="F12" s="74"/>
      <c r="G12" s="54"/>
      <c r="H12" s="74"/>
      <c r="I12" s="54"/>
      <c r="J12" s="74"/>
      <c r="K12" s="54"/>
      <c r="L12" s="74"/>
      <c r="M12" s="54"/>
      <c r="N12" s="74"/>
      <c r="O12" s="54"/>
      <c r="P12" s="74"/>
      <c r="Q12" s="54"/>
      <c r="R12" s="74"/>
      <c r="S12" s="54"/>
      <c r="T12" s="74"/>
      <c r="U12" s="54"/>
      <c r="V12" s="74"/>
      <c r="W12" s="54"/>
      <c r="X12" s="74"/>
      <c r="Y12" s="54"/>
      <c r="Z12" s="74"/>
      <c r="AA12" s="54"/>
      <c r="AB12" s="74"/>
      <c r="AC12" s="54"/>
      <c r="AD12" s="74"/>
      <c r="AE12" s="54"/>
      <c r="AF12" s="74"/>
      <c r="AG12" s="54"/>
      <c r="AH12" s="74"/>
      <c r="AI12" s="54"/>
      <c r="AJ12" s="74"/>
      <c r="AK12" s="54"/>
    </row>
    <row r="13" spans="2:37" ht="72" x14ac:dyDescent="0.3">
      <c r="B13">
        <v>7</v>
      </c>
      <c r="C13" s="36" t="s">
        <v>113</v>
      </c>
      <c r="D13" s="74"/>
      <c r="E13" s="54"/>
      <c r="F13" s="74"/>
      <c r="G13" s="54"/>
      <c r="H13" s="74"/>
      <c r="I13" s="54"/>
      <c r="J13" s="74"/>
      <c r="K13" s="54"/>
      <c r="L13" s="74"/>
      <c r="M13" s="54"/>
      <c r="N13" s="74"/>
      <c r="O13" s="54"/>
      <c r="P13" s="74"/>
      <c r="Q13" s="54"/>
      <c r="R13" s="74"/>
      <c r="S13" s="54"/>
      <c r="T13" s="74"/>
      <c r="U13" s="54"/>
      <c r="V13" s="74"/>
      <c r="W13" s="54"/>
      <c r="X13" s="74"/>
      <c r="Y13" s="54"/>
      <c r="Z13" s="74"/>
      <c r="AA13" s="54"/>
      <c r="AB13" s="74"/>
      <c r="AC13" s="54"/>
      <c r="AD13" s="74"/>
      <c r="AE13" s="54"/>
      <c r="AF13" s="74"/>
      <c r="AG13" s="54"/>
      <c r="AH13" s="74"/>
      <c r="AI13" s="54"/>
      <c r="AJ13" s="74"/>
      <c r="AK13" s="54"/>
    </row>
    <row r="14" spans="2:37" ht="100.8" x14ac:dyDescent="0.3">
      <c r="B14">
        <v>8</v>
      </c>
      <c r="C14" s="36" t="s">
        <v>112</v>
      </c>
      <c r="D14" s="74"/>
      <c r="E14" s="54"/>
      <c r="F14" s="74"/>
      <c r="G14" s="54"/>
      <c r="H14" s="74"/>
      <c r="I14" s="54"/>
      <c r="J14" s="74"/>
      <c r="K14" s="54"/>
      <c r="L14" s="74"/>
      <c r="M14" s="54"/>
      <c r="N14" s="74"/>
      <c r="O14" s="54"/>
      <c r="P14" s="74"/>
      <c r="Q14" s="54"/>
      <c r="R14" s="74"/>
      <c r="S14" s="54"/>
      <c r="T14" s="74"/>
      <c r="U14" s="54"/>
      <c r="V14" s="74"/>
      <c r="W14" s="54"/>
      <c r="X14" s="74"/>
      <c r="Y14" s="54"/>
      <c r="Z14" s="74"/>
      <c r="AA14" s="54"/>
      <c r="AB14" s="74"/>
      <c r="AC14" s="54"/>
      <c r="AD14" s="74"/>
      <c r="AE14" s="54"/>
      <c r="AF14" s="74"/>
      <c r="AG14" s="54"/>
      <c r="AH14" s="74"/>
      <c r="AI14" s="54"/>
      <c r="AJ14" s="74"/>
      <c r="AK14" s="54"/>
    </row>
    <row r="15" spans="2:37" x14ac:dyDescent="0.3">
      <c r="C15" s="36"/>
    </row>
    <row r="16" spans="2:37" ht="54" customHeight="1" x14ac:dyDescent="0.3"/>
    <row r="17" spans="3:6" x14ac:dyDescent="0.3">
      <c r="C17" s="36" t="s">
        <v>110</v>
      </c>
    </row>
    <row r="18" spans="3:6" x14ac:dyDescent="0.3">
      <c r="D18" s="73" t="s">
        <v>1</v>
      </c>
      <c r="E18" s="73"/>
      <c r="F18" s="73" t="s">
        <v>111</v>
      </c>
    </row>
  </sheetData>
  <mergeCells count="34">
    <mergeCell ref="D5:E5"/>
    <mergeCell ref="D6:E6"/>
    <mergeCell ref="F5:G5"/>
    <mergeCell ref="F6:G6"/>
    <mergeCell ref="H5:I5"/>
    <mergeCell ref="H6:I6"/>
    <mergeCell ref="J5:K5"/>
    <mergeCell ref="J6:K6"/>
    <mergeCell ref="L5:M5"/>
    <mergeCell ref="L6:M6"/>
    <mergeCell ref="N5:O5"/>
    <mergeCell ref="N6:O6"/>
    <mergeCell ref="P5:Q5"/>
    <mergeCell ref="P6:Q6"/>
    <mergeCell ref="R5:S5"/>
    <mergeCell ref="R6:S6"/>
    <mergeCell ref="T5:U5"/>
    <mergeCell ref="T6:U6"/>
    <mergeCell ref="V5:W5"/>
    <mergeCell ref="V6:W6"/>
    <mergeCell ref="X5:Y5"/>
    <mergeCell ref="X6:Y6"/>
    <mergeCell ref="Z5:AA5"/>
    <mergeCell ref="Z6:AA6"/>
    <mergeCell ref="AH5:AI5"/>
    <mergeCell ref="AJ5:AK5"/>
    <mergeCell ref="AH6:AI6"/>
    <mergeCell ref="AJ6:AK6"/>
    <mergeCell ref="AB5:AC5"/>
    <mergeCell ref="AB6:AC6"/>
    <mergeCell ref="AD5:AE5"/>
    <mergeCell ref="AD6:AE6"/>
    <mergeCell ref="AF5:AG5"/>
    <mergeCell ref="AF6:AG6"/>
  </mergeCells>
  <pageMargins left="0.7" right="0.7" top="0.75" bottom="0.75" header="0.3" footer="0.3"/>
  <pageSetup scale="63"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0</xdr:colOff>
                    <xdr:row>6</xdr:row>
                    <xdr:rowOff>251460</xdr:rowOff>
                  </from>
                  <to>
                    <xdr:col>4</xdr:col>
                    <xdr:colOff>68580</xdr:colOff>
                    <xdr:row>6</xdr:row>
                    <xdr:rowOff>449580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0</xdr:colOff>
                    <xdr:row>7</xdr:row>
                    <xdr:rowOff>251460</xdr:rowOff>
                  </from>
                  <to>
                    <xdr:col>4</xdr:col>
                    <xdr:colOff>68580</xdr:colOff>
                    <xdr:row>7</xdr:row>
                    <xdr:rowOff>449580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0</xdr:colOff>
                    <xdr:row>8</xdr:row>
                    <xdr:rowOff>251460</xdr:rowOff>
                  </from>
                  <to>
                    <xdr:col>4</xdr:col>
                    <xdr:colOff>68580</xdr:colOff>
                    <xdr:row>8</xdr:row>
                    <xdr:rowOff>449580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0</xdr:colOff>
                    <xdr:row>9</xdr:row>
                    <xdr:rowOff>251460</xdr:rowOff>
                  </from>
                  <to>
                    <xdr:col>4</xdr:col>
                    <xdr:colOff>68580</xdr:colOff>
                    <xdr:row>9</xdr:row>
                    <xdr:rowOff>449580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0</xdr:colOff>
                    <xdr:row>10</xdr:row>
                    <xdr:rowOff>251460</xdr:rowOff>
                  </from>
                  <to>
                    <xdr:col>4</xdr:col>
                    <xdr:colOff>68580</xdr:colOff>
                    <xdr:row>10</xdr:row>
                    <xdr:rowOff>449580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xdr:col>
                    <xdr:colOff>0</xdr:colOff>
                    <xdr:row>11</xdr:row>
                    <xdr:rowOff>251460</xdr:rowOff>
                  </from>
                  <to>
                    <xdr:col>4</xdr:col>
                    <xdr:colOff>68580</xdr:colOff>
                    <xdr:row>11</xdr:row>
                    <xdr:rowOff>449580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0</xdr:colOff>
                    <xdr:row>12</xdr:row>
                    <xdr:rowOff>251460</xdr:rowOff>
                  </from>
                  <to>
                    <xdr:col>4</xdr:col>
                    <xdr:colOff>68580</xdr:colOff>
                    <xdr:row>12</xdr:row>
                    <xdr:rowOff>449580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xdr:col>
                    <xdr:colOff>0</xdr:colOff>
                    <xdr:row>13</xdr:row>
                    <xdr:rowOff>251460</xdr:rowOff>
                  </from>
                  <to>
                    <xdr:col>4</xdr:col>
                    <xdr:colOff>68580</xdr:colOff>
                    <xdr:row>13</xdr:row>
                    <xdr:rowOff>449580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0</xdr:colOff>
                    <xdr:row>6</xdr:row>
                    <xdr:rowOff>251460</xdr:rowOff>
                  </from>
                  <to>
                    <xdr:col>5</xdr:col>
                    <xdr:colOff>297180</xdr:colOff>
                    <xdr:row>6</xdr:row>
                    <xdr:rowOff>449580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0</xdr:colOff>
                    <xdr:row>7</xdr:row>
                    <xdr:rowOff>251460</xdr:rowOff>
                  </from>
                  <to>
                    <xdr:col>5</xdr:col>
                    <xdr:colOff>297180</xdr:colOff>
                    <xdr:row>7</xdr:row>
                    <xdr:rowOff>449580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0</xdr:colOff>
                    <xdr:row>8</xdr:row>
                    <xdr:rowOff>251460</xdr:rowOff>
                  </from>
                  <to>
                    <xdr:col>5</xdr:col>
                    <xdr:colOff>297180</xdr:colOff>
                    <xdr:row>8</xdr:row>
                    <xdr:rowOff>449580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0</xdr:colOff>
                    <xdr:row>9</xdr:row>
                    <xdr:rowOff>251460</xdr:rowOff>
                  </from>
                  <to>
                    <xdr:col>5</xdr:col>
                    <xdr:colOff>297180</xdr:colOff>
                    <xdr:row>9</xdr:row>
                    <xdr:rowOff>449580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0</xdr:colOff>
                    <xdr:row>10</xdr:row>
                    <xdr:rowOff>251460</xdr:rowOff>
                  </from>
                  <to>
                    <xdr:col>5</xdr:col>
                    <xdr:colOff>297180</xdr:colOff>
                    <xdr:row>10</xdr:row>
                    <xdr:rowOff>449580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5</xdr:col>
                    <xdr:colOff>0</xdr:colOff>
                    <xdr:row>11</xdr:row>
                    <xdr:rowOff>251460</xdr:rowOff>
                  </from>
                  <to>
                    <xdr:col>5</xdr:col>
                    <xdr:colOff>297180</xdr:colOff>
                    <xdr:row>11</xdr:row>
                    <xdr:rowOff>449580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5</xdr:col>
                    <xdr:colOff>0</xdr:colOff>
                    <xdr:row>12</xdr:row>
                    <xdr:rowOff>251460</xdr:rowOff>
                  </from>
                  <to>
                    <xdr:col>5</xdr:col>
                    <xdr:colOff>297180</xdr:colOff>
                    <xdr:row>12</xdr:row>
                    <xdr:rowOff>449580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5</xdr:col>
                    <xdr:colOff>0</xdr:colOff>
                    <xdr:row>13</xdr:row>
                    <xdr:rowOff>251460</xdr:rowOff>
                  </from>
                  <to>
                    <xdr:col>5</xdr:col>
                    <xdr:colOff>297180</xdr:colOff>
                    <xdr:row>13</xdr:row>
                    <xdr:rowOff>449580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7</xdr:col>
                    <xdr:colOff>0</xdr:colOff>
                    <xdr:row>6</xdr:row>
                    <xdr:rowOff>251460</xdr:rowOff>
                  </from>
                  <to>
                    <xdr:col>7</xdr:col>
                    <xdr:colOff>297180</xdr:colOff>
                    <xdr:row>6</xdr:row>
                    <xdr:rowOff>449580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7</xdr:col>
                    <xdr:colOff>0</xdr:colOff>
                    <xdr:row>7</xdr:row>
                    <xdr:rowOff>251460</xdr:rowOff>
                  </from>
                  <to>
                    <xdr:col>7</xdr:col>
                    <xdr:colOff>297180</xdr:colOff>
                    <xdr:row>7</xdr:row>
                    <xdr:rowOff>449580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7</xdr:col>
                    <xdr:colOff>0</xdr:colOff>
                    <xdr:row>8</xdr:row>
                    <xdr:rowOff>251460</xdr:rowOff>
                  </from>
                  <to>
                    <xdr:col>7</xdr:col>
                    <xdr:colOff>297180</xdr:colOff>
                    <xdr:row>8</xdr:row>
                    <xdr:rowOff>449580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7</xdr:col>
                    <xdr:colOff>0</xdr:colOff>
                    <xdr:row>9</xdr:row>
                    <xdr:rowOff>251460</xdr:rowOff>
                  </from>
                  <to>
                    <xdr:col>7</xdr:col>
                    <xdr:colOff>297180</xdr:colOff>
                    <xdr:row>9</xdr:row>
                    <xdr:rowOff>449580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7</xdr:col>
                    <xdr:colOff>0</xdr:colOff>
                    <xdr:row>10</xdr:row>
                    <xdr:rowOff>251460</xdr:rowOff>
                  </from>
                  <to>
                    <xdr:col>7</xdr:col>
                    <xdr:colOff>297180</xdr:colOff>
                    <xdr:row>10</xdr:row>
                    <xdr:rowOff>449580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7</xdr:col>
                    <xdr:colOff>0</xdr:colOff>
                    <xdr:row>11</xdr:row>
                    <xdr:rowOff>251460</xdr:rowOff>
                  </from>
                  <to>
                    <xdr:col>7</xdr:col>
                    <xdr:colOff>297180</xdr:colOff>
                    <xdr:row>11</xdr:row>
                    <xdr:rowOff>449580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7</xdr:col>
                    <xdr:colOff>0</xdr:colOff>
                    <xdr:row>12</xdr:row>
                    <xdr:rowOff>251460</xdr:rowOff>
                  </from>
                  <to>
                    <xdr:col>7</xdr:col>
                    <xdr:colOff>297180</xdr:colOff>
                    <xdr:row>12</xdr:row>
                    <xdr:rowOff>449580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7</xdr:col>
                    <xdr:colOff>0</xdr:colOff>
                    <xdr:row>13</xdr:row>
                    <xdr:rowOff>251460</xdr:rowOff>
                  </from>
                  <to>
                    <xdr:col>7</xdr:col>
                    <xdr:colOff>297180</xdr:colOff>
                    <xdr:row>13</xdr:row>
                    <xdr:rowOff>449580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9</xdr:col>
                    <xdr:colOff>0</xdr:colOff>
                    <xdr:row>6</xdr:row>
                    <xdr:rowOff>251460</xdr:rowOff>
                  </from>
                  <to>
                    <xdr:col>9</xdr:col>
                    <xdr:colOff>297180</xdr:colOff>
                    <xdr:row>6</xdr:row>
                    <xdr:rowOff>449580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9</xdr:col>
                    <xdr:colOff>0</xdr:colOff>
                    <xdr:row>7</xdr:row>
                    <xdr:rowOff>251460</xdr:rowOff>
                  </from>
                  <to>
                    <xdr:col>9</xdr:col>
                    <xdr:colOff>297180</xdr:colOff>
                    <xdr:row>7</xdr:row>
                    <xdr:rowOff>449580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9</xdr:col>
                    <xdr:colOff>0</xdr:colOff>
                    <xdr:row>8</xdr:row>
                    <xdr:rowOff>251460</xdr:rowOff>
                  </from>
                  <to>
                    <xdr:col>9</xdr:col>
                    <xdr:colOff>297180</xdr:colOff>
                    <xdr:row>8</xdr:row>
                    <xdr:rowOff>449580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9</xdr:col>
                    <xdr:colOff>0</xdr:colOff>
                    <xdr:row>9</xdr:row>
                    <xdr:rowOff>251460</xdr:rowOff>
                  </from>
                  <to>
                    <xdr:col>9</xdr:col>
                    <xdr:colOff>297180</xdr:colOff>
                    <xdr:row>9</xdr:row>
                    <xdr:rowOff>449580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9</xdr:col>
                    <xdr:colOff>0</xdr:colOff>
                    <xdr:row>10</xdr:row>
                    <xdr:rowOff>251460</xdr:rowOff>
                  </from>
                  <to>
                    <xdr:col>9</xdr:col>
                    <xdr:colOff>297180</xdr:colOff>
                    <xdr:row>10</xdr:row>
                    <xdr:rowOff>449580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9</xdr:col>
                    <xdr:colOff>0</xdr:colOff>
                    <xdr:row>11</xdr:row>
                    <xdr:rowOff>251460</xdr:rowOff>
                  </from>
                  <to>
                    <xdr:col>9</xdr:col>
                    <xdr:colOff>297180</xdr:colOff>
                    <xdr:row>11</xdr:row>
                    <xdr:rowOff>449580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9</xdr:col>
                    <xdr:colOff>0</xdr:colOff>
                    <xdr:row>12</xdr:row>
                    <xdr:rowOff>251460</xdr:rowOff>
                  </from>
                  <to>
                    <xdr:col>9</xdr:col>
                    <xdr:colOff>297180</xdr:colOff>
                    <xdr:row>12</xdr:row>
                    <xdr:rowOff>449580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9</xdr:col>
                    <xdr:colOff>0</xdr:colOff>
                    <xdr:row>13</xdr:row>
                    <xdr:rowOff>251460</xdr:rowOff>
                  </from>
                  <to>
                    <xdr:col>9</xdr:col>
                    <xdr:colOff>297180</xdr:colOff>
                    <xdr:row>13</xdr:row>
                    <xdr:rowOff>449580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11</xdr:col>
                    <xdr:colOff>0</xdr:colOff>
                    <xdr:row>6</xdr:row>
                    <xdr:rowOff>251460</xdr:rowOff>
                  </from>
                  <to>
                    <xdr:col>11</xdr:col>
                    <xdr:colOff>297180</xdr:colOff>
                    <xdr:row>6</xdr:row>
                    <xdr:rowOff>449580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11</xdr:col>
                    <xdr:colOff>0</xdr:colOff>
                    <xdr:row>7</xdr:row>
                    <xdr:rowOff>251460</xdr:rowOff>
                  </from>
                  <to>
                    <xdr:col>11</xdr:col>
                    <xdr:colOff>297180</xdr:colOff>
                    <xdr:row>7</xdr:row>
                    <xdr:rowOff>449580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11</xdr:col>
                    <xdr:colOff>0</xdr:colOff>
                    <xdr:row>8</xdr:row>
                    <xdr:rowOff>251460</xdr:rowOff>
                  </from>
                  <to>
                    <xdr:col>11</xdr:col>
                    <xdr:colOff>297180</xdr:colOff>
                    <xdr:row>8</xdr:row>
                    <xdr:rowOff>449580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11</xdr:col>
                    <xdr:colOff>0</xdr:colOff>
                    <xdr:row>9</xdr:row>
                    <xdr:rowOff>251460</xdr:rowOff>
                  </from>
                  <to>
                    <xdr:col>11</xdr:col>
                    <xdr:colOff>297180</xdr:colOff>
                    <xdr:row>9</xdr:row>
                    <xdr:rowOff>449580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11</xdr:col>
                    <xdr:colOff>0</xdr:colOff>
                    <xdr:row>10</xdr:row>
                    <xdr:rowOff>251460</xdr:rowOff>
                  </from>
                  <to>
                    <xdr:col>11</xdr:col>
                    <xdr:colOff>297180</xdr:colOff>
                    <xdr:row>10</xdr:row>
                    <xdr:rowOff>449580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11</xdr:col>
                    <xdr:colOff>0</xdr:colOff>
                    <xdr:row>11</xdr:row>
                    <xdr:rowOff>251460</xdr:rowOff>
                  </from>
                  <to>
                    <xdr:col>11</xdr:col>
                    <xdr:colOff>297180</xdr:colOff>
                    <xdr:row>11</xdr:row>
                    <xdr:rowOff>449580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11</xdr:col>
                    <xdr:colOff>0</xdr:colOff>
                    <xdr:row>12</xdr:row>
                    <xdr:rowOff>251460</xdr:rowOff>
                  </from>
                  <to>
                    <xdr:col>11</xdr:col>
                    <xdr:colOff>297180</xdr:colOff>
                    <xdr:row>12</xdr:row>
                    <xdr:rowOff>449580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11</xdr:col>
                    <xdr:colOff>0</xdr:colOff>
                    <xdr:row>13</xdr:row>
                    <xdr:rowOff>251460</xdr:rowOff>
                  </from>
                  <to>
                    <xdr:col>11</xdr:col>
                    <xdr:colOff>297180</xdr:colOff>
                    <xdr:row>13</xdr:row>
                    <xdr:rowOff>449580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13</xdr:col>
                    <xdr:colOff>0</xdr:colOff>
                    <xdr:row>6</xdr:row>
                    <xdr:rowOff>251460</xdr:rowOff>
                  </from>
                  <to>
                    <xdr:col>13</xdr:col>
                    <xdr:colOff>297180</xdr:colOff>
                    <xdr:row>6</xdr:row>
                    <xdr:rowOff>449580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13</xdr:col>
                    <xdr:colOff>0</xdr:colOff>
                    <xdr:row>7</xdr:row>
                    <xdr:rowOff>251460</xdr:rowOff>
                  </from>
                  <to>
                    <xdr:col>13</xdr:col>
                    <xdr:colOff>297180</xdr:colOff>
                    <xdr:row>7</xdr:row>
                    <xdr:rowOff>449580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13</xdr:col>
                    <xdr:colOff>0</xdr:colOff>
                    <xdr:row>8</xdr:row>
                    <xdr:rowOff>251460</xdr:rowOff>
                  </from>
                  <to>
                    <xdr:col>13</xdr:col>
                    <xdr:colOff>297180</xdr:colOff>
                    <xdr:row>8</xdr:row>
                    <xdr:rowOff>449580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13</xdr:col>
                    <xdr:colOff>0</xdr:colOff>
                    <xdr:row>9</xdr:row>
                    <xdr:rowOff>251460</xdr:rowOff>
                  </from>
                  <to>
                    <xdr:col>13</xdr:col>
                    <xdr:colOff>297180</xdr:colOff>
                    <xdr:row>9</xdr:row>
                    <xdr:rowOff>449580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13</xdr:col>
                    <xdr:colOff>0</xdr:colOff>
                    <xdr:row>10</xdr:row>
                    <xdr:rowOff>251460</xdr:rowOff>
                  </from>
                  <to>
                    <xdr:col>13</xdr:col>
                    <xdr:colOff>297180</xdr:colOff>
                    <xdr:row>10</xdr:row>
                    <xdr:rowOff>449580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13</xdr:col>
                    <xdr:colOff>0</xdr:colOff>
                    <xdr:row>11</xdr:row>
                    <xdr:rowOff>251460</xdr:rowOff>
                  </from>
                  <to>
                    <xdr:col>13</xdr:col>
                    <xdr:colOff>297180</xdr:colOff>
                    <xdr:row>11</xdr:row>
                    <xdr:rowOff>449580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13</xdr:col>
                    <xdr:colOff>0</xdr:colOff>
                    <xdr:row>12</xdr:row>
                    <xdr:rowOff>251460</xdr:rowOff>
                  </from>
                  <to>
                    <xdr:col>13</xdr:col>
                    <xdr:colOff>297180</xdr:colOff>
                    <xdr:row>12</xdr:row>
                    <xdr:rowOff>449580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13</xdr:col>
                    <xdr:colOff>0</xdr:colOff>
                    <xdr:row>13</xdr:row>
                    <xdr:rowOff>251460</xdr:rowOff>
                  </from>
                  <to>
                    <xdr:col>13</xdr:col>
                    <xdr:colOff>297180</xdr:colOff>
                    <xdr:row>13</xdr:row>
                    <xdr:rowOff>449580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15</xdr:col>
                    <xdr:colOff>0</xdr:colOff>
                    <xdr:row>6</xdr:row>
                    <xdr:rowOff>251460</xdr:rowOff>
                  </from>
                  <to>
                    <xdr:col>15</xdr:col>
                    <xdr:colOff>297180</xdr:colOff>
                    <xdr:row>6</xdr:row>
                    <xdr:rowOff>449580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15</xdr:col>
                    <xdr:colOff>0</xdr:colOff>
                    <xdr:row>7</xdr:row>
                    <xdr:rowOff>251460</xdr:rowOff>
                  </from>
                  <to>
                    <xdr:col>15</xdr:col>
                    <xdr:colOff>297180</xdr:colOff>
                    <xdr:row>7</xdr:row>
                    <xdr:rowOff>449580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15</xdr:col>
                    <xdr:colOff>0</xdr:colOff>
                    <xdr:row>8</xdr:row>
                    <xdr:rowOff>251460</xdr:rowOff>
                  </from>
                  <to>
                    <xdr:col>15</xdr:col>
                    <xdr:colOff>297180</xdr:colOff>
                    <xdr:row>8</xdr:row>
                    <xdr:rowOff>449580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15</xdr:col>
                    <xdr:colOff>0</xdr:colOff>
                    <xdr:row>9</xdr:row>
                    <xdr:rowOff>251460</xdr:rowOff>
                  </from>
                  <to>
                    <xdr:col>15</xdr:col>
                    <xdr:colOff>297180</xdr:colOff>
                    <xdr:row>9</xdr:row>
                    <xdr:rowOff>449580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15</xdr:col>
                    <xdr:colOff>0</xdr:colOff>
                    <xdr:row>10</xdr:row>
                    <xdr:rowOff>251460</xdr:rowOff>
                  </from>
                  <to>
                    <xdr:col>15</xdr:col>
                    <xdr:colOff>297180</xdr:colOff>
                    <xdr:row>10</xdr:row>
                    <xdr:rowOff>449580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15</xdr:col>
                    <xdr:colOff>0</xdr:colOff>
                    <xdr:row>11</xdr:row>
                    <xdr:rowOff>251460</xdr:rowOff>
                  </from>
                  <to>
                    <xdr:col>15</xdr:col>
                    <xdr:colOff>297180</xdr:colOff>
                    <xdr:row>11</xdr:row>
                    <xdr:rowOff>449580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15</xdr:col>
                    <xdr:colOff>0</xdr:colOff>
                    <xdr:row>12</xdr:row>
                    <xdr:rowOff>251460</xdr:rowOff>
                  </from>
                  <to>
                    <xdr:col>15</xdr:col>
                    <xdr:colOff>297180</xdr:colOff>
                    <xdr:row>12</xdr:row>
                    <xdr:rowOff>449580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15</xdr:col>
                    <xdr:colOff>0</xdr:colOff>
                    <xdr:row>13</xdr:row>
                    <xdr:rowOff>251460</xdr:rowOff>
                  </from>
                  <to>
                    <xdr:col>15</xdr:col>
                    <xdr:colOff>297180</xdr:colOff>
                    <xdr:row>13</xdr:row>
                    <xdr:rowOff>449580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17</xdr:col>
                    <xdr:colOff>0</xdr:colOff>
                    <xdr:row>6</xdr:row>
                    <xdr:rowOff>251460</xdr:rowOff>
                  </from>
                  <to>
                    <xdr:col>17</xdr:col>
                    <xdr:colOff>297180</xdr:colOff>
                    <xdr:row>6</xdr:row>
                    <xdr:rowOff>449580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17</xdr:col>
                    <xdr:colOff>0</xdr:colOff>
                    <xdr:row>7</xdr:row>
                    <xdr:rowOff>251460</xdr:rowOff>
                  </from>
                  <to>
                    <xdr:col>17</xdr:col>
                    <xdr:colOff>297180</xdr:colOff>
                    <xdr:row>7</xdr:row>
                    <xdr:rowOff>449580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17</xdr:col>
                    <xdr:colOff>0</xdr:colOff>
                    <xdr:row>8</xdr:row>
                    <xdr:rowOff>251460</xdr:rowOff>
                  </from>
                  <to>
                    <xdr:col>17</xdr:col>
                    <xdr:colOff>297180</xdr:colOff>
                    <xdr:row>8</xdr:row>
                    <xdr:rowOff>449580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17</xdr:col>
                    <xdr:colOff>0</xdr:colOff>
                    <xdr:row>9</xdr:row>
                    <xdr:rowOff>251460</xdr:rowOff>
                  </from>
                  <to>
                    <xdr:col>17</xdr:col>
                    <xdr:colOff>297180</xdr:colOff>
                    <xdr:row>9</xdr:row>
                    <xdr:rowOff>449580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17</xdr:col>
                    <xdr:colOff>0</xdr:colOff>
                    <xdr:row>10</xdr:row>
                    <xdr:rowOff>251460</xdr:rowOff>
                  </from>
                  <to>
                    <xdr:col>17</xdr:col>
                    <xdr:colOff>297180</xdr:colOff>
                    <xdr:row>10</xdr:row>
                    <xdr:rowOff>449580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17</xdr:col>
                    <xdr:colOff>0</xdr:colOff>
                    <xdr:row>11</xdr:row>
                    <xdr:rowOff>251460</xdr:rowOff>
                  </from>
                  <to>
                    <xdr:col>17</xdr:col>
                    <xdr:colOff>297180</xdr:colOff>
                    <xdr:row>11</xdr:row>
                    <xdr:rowOff>449580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17</xdr:col>
                    <xdr:colOff>0</xdr:colOff>
                    <xdr:row>12</xdr:row>
                    <xdr:rowOff>251460</xdr:rowOff>
                  </from>
                  <to>
                    <xdr:col>17</xdr:col>
                    <xdr:colOff>297180</xdr:colOff>
                    <xdr:row>12</xdr:row>
                    <xdr:rowOff>449580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17</xdr:col>
                    <xdr:colOff>0</xdr:colOff>
                    <xdr:row>13</xdr:row>
                    <xdr:rowOff>251460</xdr:rowOff>
                  </from>
                  <to>
                    <xdr:col>17</xdr:col>
                    <xdr:colOff>297180</xdr:colOff>
                    <xdr:row>13</xdr:row>
                    <xdr:rowOff>449580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19</xdr:col>
                    <xdr:colOff>0</xdr:colOff>
                    <xdr:row>6</xdr:row>
                    <xdr:rowOff>251460</xdr:rowOff>
                  </from>
                  <to>
                    <xdr:col>19</xdr:col>
                    <xdr:colOff>297180</xdr:colOff>
                    <xdr:row>6</xdr:row>
                    <xdr:rowOff>449580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19</xdr:col>
                    <xdr:colOff>0</xdr:colOff>
                    <xdr:row>7</xdr:row>
                    <xdr:rowOff>251460</xdr:rowOff>
                  </from>
                  <to>
                    <xdr:col>19</xdr:col>
                    <xdr:colOff>297180</xdr:colOff>
                    <xdr:row>7</xdr:row>
                    <xdr:rowOff>449580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19</xdr:col>
                    <xdr:colOff>0</xdr:colOff>
                    <xdr:row>8</xdr:row>
                    <xdr:rowOff>251460</xdr:rowOff>
                  </from>
                  <to>
                    <xdr:col>19</xdr:col>
                    <xdr:colOff>297180</xdr:colOff>
                    <xdr:row>8</xdr:row>
                    <xdr:rowOff>449580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19</xdr:col>
                    <xdr:colOff>0</xdr:colOff>
                    <xdr:row>9</xdr:row>
                    <xdr:rowOff>251460</xdr:rowOff>
                  </from>
                  <to>
                    <xdr:col>19</xdr:col>
                    <xdr:colOff>297180</xdr:colOff>
                    <xdr:row>9</xdr:row>
                    <xdr:rowOff>449580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19</xdr:col>
                    <xdr:colOff>0</xdr:colOff>
                    <xdr:row>10</xdr:row>
                    <xdr:rowOff>251460</xdr:rowOff>
                  </from>
                  <to>
                    <xdr:col>19</xdr:col>
                    <xdr:colOff>297180</xdr:colOff>
                    <xdr:row>10</xdr:row>
                    <xdr:rowOff>449580</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19</xdr:col>
                    <xdr:colOff>0</xdr:colOff>
                    <xdr:row>11</xdr:row>
                    <xdr:rowOff>251460</xdr:rowOff>
                  </from>
                  <to>
                    <xdr:col>19</xdr:col>
                    <xdr:colOff>297180</xdr:colOff>
                    <xdr:row>11</xdr:row>
                    <xdr:rowOff>449580</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19</xdr:col>
                    <xdr:colOff>0</xdr:colOff>
                    <xdr:row>12</xdr:row>
                    <xdr:rowOff>251460</xdr:rowOff>
                  </from>
                  <to>
                    <xdr:col>19</xdr:col>
                    <xdr:colOff>297180</xdr:colOff>
                    <xdr:row>12</xdr:row>
                    <xdr:rowOff>449580</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19</xdr:col>
                    <xdr:colOff>0</xdr:colOff>
                    <xdr:row>13</xdr:row>
                    <xdr:rowOff>251460</xdr:rowOff>
                  </from>
                  <to>
                    <xdr:col>19</xdr:col>
                    <xdr:colOff>297180</xdr:colOff>
                    <xdr:row>13</xdr:row>
                    <xdr:rowOff>449580</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21</xdr:col>
                    <xdr:colOff>0</xdr:colOff>
                    <xdr:row>6</xdr:row>
                    <xdr:rowOff>251460</xdr:rowOff>
                  </from>
                  <to>
                    <xdr:col>21</xdr:col>
                    <xdr:colOff>297180</xdr:colOff>
                    <xdr:row>6</xdr:row>
                    <xdr:rowOff>449580</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21</xdr:col>
                    <xdr:colOff>0</xdr:colOff>
                    <xdr:row>7</xdr:row>
                    <xdr:rowOff>251460</xdr:rowOff>
                  </from>
                  <to>
                    <xdr:col>21</xdr:col>
                    <xdr:colOff>297180</xdr:colOff>
                    <xdr:row>7</xdr:row>
                    <xdr:rowOff>449580</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21</xdr:col>
                    <xdr:colOff>0</xdr:colOff>
                    <xdr:row>8</xdr:row>
                    <xdr:rowOff>251460</xdr:rowOff>
                  </from>
                  <to>
                    <xdr:col>21</xdr:col>
                    <xdr:colOff>297180</xdr:colOff>
                    <xdr:row>8</xdr:row>
                    <xdr:rowOff>449580</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21</xdr:col>
                    <xdr:colOff>0</xdr:colOff>
                    <xdr:row>9</xdr:row>
                    <xdr:rowOff>251460</xdr:rowOff>
                  </from>
                  <to>
                    <xdr:col>21</xdr:col>
                    <xdr:colOff>297180</xdr:colOff>
                    <xdr:row>9</xdr:row>
                    <xdr:rowOff>449580</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21</xdr:col>
                    <xdr:colOff>0</xdr:colOff>
                    <xdr:row>10</xdr:row>
                    <xdr:rowOff>251460</xdr:rowOff>
                  </from>
                  <to>
                    <xdr:col>21</xdr:col>
                    <xdr:colOff>297180</xdr:colOff>
                    <xdr:row>10</xdr:row>
                    <xdr:rowOff>449580</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21</xdr:col>
                    <xdr:colOff>0</xdr:colOff>
                    <xdr:row>11</xdr:row>
                    <xdr:rowOff>251460</xdr:rowOff>
                  </from>
                  <to>
                    <xdr:col>21</xdr:col>
                    <xdr:colOff>297180</xdr:colOff>
                    <xdr:row>11</xdr:row>
                    <xdr:rowOff>449580</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21</xdr:col>
                    <xdr:colOff>0</xdr:colOff>
                    <xdr:row>12</xdr:row>
                    <xdr:rowOff>251460</xdr:rowOff>
                  </from>
                  <to>
                    <xdr:col>21</xdr:col>
                    <xdr:colOff>297180</xdr:colOff>
                    <xdr:row>12</xdr:row>
                    <xdr:rowOff>449580</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21</xdr:col>
                    <xdr:colOff>0</xdr:colOff>
                    <xdr:row>13</xdr:row>
                    <xdr:rowOff>251460</xdr:rowOff>
                  </from>
                  <to>
                    <xdr:col>21</xdr:col>
                    <xdr:colOff>297180</xdr:colOff>
                    <xdr:row>13</xdr:row>
                    <xdr:rowOff>449580</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23</xdr:col>
                    <xdr:colOff>0</xdr:colOff>
                    <xdr:row>6</xdr:row>
                    <xdr:rowOff>251460</xdr:rowOff>
                  </from>
                  <to>
                    <xdr:col>23</xdr:col>
                    <xdr:colOff>297180</xdr:colOff>
                    <xdr:row>6</xdr:row>
                    <xdr:rowOff>449580</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23</xdr:col>
                    <xdr:colOff>0</xdr:colOff>
                    <xdr:row>7</xdr:row>
                    <xdr:rowOff>251460</xdr:rowOff>
                  </from>
                  <to>
                    <xdr:col>23</xdr:col>
                    <xdr:colOff>297180</xdr:colOff>
                    <xdr:row>7</xdr:row>
                    <xdr:rowOff>449580</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23</xdr:col>
                    <xdr:colOff>0</xdr:colOff>
                    <xdr:row>8</xdr:row>
                    <xdr:rowOff>251460</xdr:rowOff>
                  </from>
                  <to>
                    <xdr:col>23</xdr:col>
                    <xdr:colOff>297180</xdr:colOff>
                    <xdr:row>8</xdr:row>
                    <xdr:rowOff>449580</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23</xdr:col>
                    <xdr:colOff>0</xdr:colOff>
                    <xdr:row>9</xdr:row>
                    <xdr:rowOff>251460</xdr:rowOff>
                  </from>
                  <to>
                    <xdr:col>23</xdr:col>
                    <xdr:colOff>297180</xdr:colOff>
                    <xdr:row>9</xdr:row>
                    <xdr:rowOff>449580</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23</xdr:col>
                    <xdr:colOff>0</xdr:colOff>
                    <xdr:row>10</xdr:row>
                    <xdr:rowOff>251460</xdr:rowOff>
                  </from>
                  <to>
                    <xdr:col>23</xdr:col>
                    <xdr:colOff>297180</xdr:colOff>
                    <xdr:row>10</xdr:row>
                    <xdr:rowOff>449580</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23</xdr:col>
                    <xdr:colOff>0</xdr:colOff>
                    <xdr:row>11</xdr:row>
                    <xdr:rowOff>251460</xdr:rowOff>
                  </from>
                  <to>
                    <xdr:col>23</xdr:col>
                    <xdr:colOff>297180</xdr:colOff>
                    <xdr:row>11</xdr:row>
                    <xdr:rowOff>449580</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23</xdr:col>
                    <xdr:colOff>0</xdr:colOff>
                    <xdr:row>12</xdr:row>
                    <xdr:rowOff>251460</xdr:rowOff>
                  </from>
                  <to>
                    <xdr:col>23</xdr:col>
                    <xdr:colOff>297180</xdr:colOff>
                    <xdr:row>12</xdr:row>
                    <xdr:rowOff>449580</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23</xdr:col>
                    <xdr:colOff>0</xdr:colOff>
                    <xdr:row>13</xdr:row>
                    <xdr:rowOff>251460</xdr:rowOff>
                  </from>
                  <to>
                    <xdr:col>23</xdr:col>
                    <xdr:colOff>297180</xdr:colOff>
                    <xdr:row>13</xdr:row>
                    <xdr:rowOff>449580</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25</xdr:col>
                    <xdr:colOff>0</xdr:colOff>
                    <xdr:row>6</xdr:row>
                    <xdr:rowOff>251460</xdr:rowOff>
                  </from>
                  <to>
                    <xdr:col>25</xdr:col>
                    <xdr:colOff>297180</xdr:colOff>
                    <xdr:row>6</xdr:row>
                    <xdr:rowOff>449580</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25</xdr:col>
                    <xdr:colOff>0</xdr:colOff>
                    <xdr:row>7</xdr:row>
                    <xdr:rowOff>251460</xdr:rowOff>
                  </from>
                  <to>
                    <xdr:col>25</xdr:col>
                    <xdr:colOff>297180</xdr:colOff>
                    <xdr:row>7</xdr:row>
                    <xdr:rowOff>449580</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25</xdr:col>
                    <xdr:colOff>0</xdr:colOff>
                    <xdr:row>8</xdr:row>
                    <xdr:rowOff>251460</xdr:rowOff>
                  </from>
                  <to>
                    <xdr:col>25</xdr:col>
                    <xdr:colOff>297180</xdr:colOff>
                    <xdr:row>8</xdr:row>
                    <xdr:rowOff>449580</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25</xdr:col>
                    <xdr:colOff>0</xdr:colOff>
                    <xdr:row>9</xdr:row>
                    <xdr:rowOff>251460</xdr:rowOff>
                  </from>
                  <to>
                    <xdr:col>25</xdr:col>
                    <xdr:colOff>297180</xdr:colOff>
                    <xdr:row>9</xdr:row>
                    <xdr:rowOff>449580</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25</xdr:col>
                    <xdr:colOff>0</xdr:colOff>
                    <xdr:row>10</xdr:row>
                    <xdr:rowOff>251460</xdr:rowOff>
                  </from>
                  <to>
                    <xdr:col>25</xdr:col>
                    <xdr:colOff>297180</xdr:colOff>
                    <xdr:row>10</xdr:row>
                    <xdr:rowOff>449580</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25</xdr:col>
                    <xdr:colOff>0</xdr:colOff>
                    <xdr:row>11</xdr:row>
                    <xdr:rowOff>251460</xdr:rowOff>
                  </from>
                  <to>
                    <xdr:col>25</xdr:col>
                    <xdr:colOff>297180</xdr:colOff>
                    <xdr:row>11</xdr:row>
                    <xdr:rowOff>449580</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25</xdr:col>
                    <xdr:colOff>0</xdr:colOff>
                    <xdr:row>12</xdr:row>
                    <xdr:rowOff>251460</xdr:rowOff>
                  </from>
                  <to>
                    <xdr:col>25</xdr:col>
                    <xdr:colOff>297180</xdr:colOff>
                    <xdr:row>12</xdr:row>
                    <xdr:rowOff>449580</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25</xdr:col>
                    <xdr:colOff>0</xdr:colOff>
                    <xdr:row>13</xdr:row>
                    <xdr:rowOff>251460</xdr:rowOff>
                  </from>
                  <to>
                    <xdr:col>25</xdr:col>
                    <xdr:colOff>297180</xdr:colOff>
                    <xdr:row>13</xdr:row>
                    <xdr:rowOff>449580</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27</xdr:col>
                    <xdr:colOff>0</xdr:colOff>
                    <xdr:row>6</xdr:row>
                    <xdr:rowOff>251460</xdr:rowOff>
                  </from>
                  <to>
                    <xdr:col>27</xdr:col>
                    <xdr:colOff>297180</xdr:colOff>
                    <xdr:row>6</xdr:row>
                    <xdr:rowOff>449580</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27</xdr:col>
                    <xdr:colOff>0</xdr:colOff>
                    <xdr:row>7</xdr:row>
                    <xdr:rowOff>251460</xdr:rowOff>
                  </from>
                  <to>
                    <xdr:col>27</xdr:col>
                    <xdr:colOff>297180</xdr:colOff>
                    <xdr:row>7</xdr:row>
                    <xdr:rowOff>449580</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27</xdr:col>
                    <xdr:colOff>0</xdr:colOff>
                    <xdr:row>8</xdr:row>
                    <xdr:rowOff>251460</xdr:rowOff>
                  </from>
                  <to>
                    <xdr:col>27</xdr:col>
                    <xdr:colOff>297180</xdr:colOff>
                    <xdr:row>8</xdr:row>
                    <xdr:rowOff>449580</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27</xdr:col>
                    <xdr:colOff>0</xdr:colOff>
                    <xdr:row>9</xdr:row>
                    <xdr:rowOff>251460</xdr:rowOff>
                  </from>
                  <to>
                    <xdr:col>27</xdr:col>
                    <xdr:colOff>297180</xdr:colOff>
                    <xdr:row>9</xdr:row>
                    <xdr:rowOff>449580</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27</xdr:col>
                    <xdr:colOff>0</xdr:colOff>
                    <xdr:row>10</xdr:row>
                    <xdr:rowOff>251460</xdr:rowOff>
                  </from>
                  <to>
                    <xdr:col>27</xdr:col>
                    <xdr:colOff>297180</xdr:colOff>
                    <xdr:row>10</xdr:row>
                    <xdr:rowOff>449580</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27</xdr:col>
                    <xdr:colOff>0</xdr:colOff>
                    <xdr:row>11</xdr:row>
                    <xdr:rowOff>251460</xdr:rowOff>
                  </from>
                  <to>
                    <xdr:col>27</xdr:col>
                    <xdr:colOff>297180</xdr:colOff>
                    <xdr:row>11</xdr:row>
                    <xdr:rowOff>449580</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27</xdr:col>
                    <xdr:colOff>0</xdr:colOff>
                    <xdr:row>12</xdr:row>
                    <xdr:rowOff>251460</xdr:rowOff>
                  </from>
                  <to>
                    <xdr:col>27</xdr:col>
                    <xdr:colOff>297180</xdr:colOff>
                    <xdr:row>12</xdr:row>
                    <xdr:rowOff>449580</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27</xdr:col>
                    <xdr:colOff>0</xdr:colOff>
                    <xdr:row>13</xdr:row>
                    <xdr:rowOff>251460</xdr:rowOff>
                  </from>
                  <to>
                    <xdr:col>27</xdr:col>
                    <xdr:colOff>297180</xdr:colOff>
                    <xdr:row>13</xdr:row>
                    <xdr:rowOff>449580</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29</xdr:col>
                    <xdr:colOff>0</xdr:colOff>
                    <xdr:row>6</xdr:row>
                    <xdr:rowOff>251460</xdr:rowOff>
                  </from>
                  <to>
                    <xdr:col>29</xdr:col>
                    <xdr:colOff>297180</xdr:colOff>
                    <xdr:row>6</xdr:row>
                    <xdr:rowOff>449580</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29</xdr:col>
                    <xdr:colOff>0</xdr:colOff>
                    <xdr:row>7</xdr:row>
                    <xdr:rowOff>251460</xdr:rowOff>
                  </from>
                  <to>
                    <xdr:col>29</xdr:col>
                    <xdr:colOff>297180</xdr:colOff>
                    <xdr:row>7</xdr:row>
                    <xdr:rowOff>449580</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29</xdr:col>
                    <xdr:colOff>0</xdr:colOff>
                    <xdr:row>8</xdr:row>
                    <xdr:rowOff>251460</xdr:rowOff>
                  </from>
                  <to>
                    <xdr:col>29</xdr:col>
                    <xdr:colOff>297180</xdr:colOff>
                    <xdr:row>8</xdr:row>
                    <xdr:rowOff>449580</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29</xdr:col>
                    <xdr:colOff>0</xdr:colOff>
                    <xdr:row>9</xdr:row>
                    <xdr:rowOff>251460</xdr:rowOff>
                  </from>
                  <to>
                    <xdr:col>29</xdr:col>
                    <xdr:colOff>297180</xdr:colOff>
                    <xdr:row>9</xdr:row>
                    <xdr:rowOff>449580</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29</xdr:col>
                    <xdr:colOff>0</xdr:colOff>
                    <xdr:row>10</xdr:row>
                    <xdr:rowOff>251460</xdr:rowOff>
                  </from>
                  <to>
                    <xdr:col>29</xdr:col>
                    <xdr:colOff>297180</xdr:colOff>
                    <xdr:row>10</xdr:row>
                    <xdr:rowOff>449580</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29</xdr:col>
                    <xdr:colOff>0</xdr:colOff>
                    <xdr:row>11</xdr:row>
                    <xdr:rowOff>251460</xdr:rowOff>
                  </from>
                  <to>
                    <xdr:col>29</xdr:col>
                    <xdr:colOff>297180</xdr:colOff>
                    <xdr:row>11</xdr:row>
                    <xdr:rowOff>449580</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from>
                    <xdr:col>29</xdr:col>
                    <xdr:colOff>0</xdr:colOff>
                    <xdr:row>12</xdr:row>
                    <xdr:rowOff>251460</xdr:rowOff>
                  </from>
                  <to>
                    <xdr:col>29</xdr:col>
                    <xdr:colOff>297180</xdr:colOff>
                    <xdr:row>12</xdr:row>
                    <xdr:rowOff>449580</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from>
                    <xdr:col>29</xdr:col>
                    <xdr:colOff>0</xdr:colOff>
                    <xdr:row>13</xdr:row>
                    <xdr:rowOff>251460</xdr:rowOff>
                  </from>
                  <to>
                    <xdr:col>29</xdr:col>
                    <xdr:colOff>297180</xdr:colOff>
                    <xdr:row>13</xdr:row>
                    <xdr:rowOff>449580</xdr:rowOff>
                  </to>
                </anchor>
              </controlPr>
            </control>
          </mc:Choice>
        </mc:AlternateContent>
        <mc:AlternateContent xmlns:mc="http://schemas.openxmlformats.org/markup-compatibility/2006">
          <mc:Choice Requires="x14">
            <control shapeId="2161" r:id="rId116" name="Check Box 113">
              <controlPr defaultSize="0" autoFill="0" autoLine="0" autoPict="0">
                <anchor moveWithCells="1">
                  <from>
                    <xdr:col>31</xdr:col>
                    <xdr:colOff>0</xdr:colOff>
                    <xdr:row>6</xdr:row>
                    <xdr:rowOff>251460</xdr:rowOff>
                  </from>
                  <to>
                    <xdr:col>31</xdr:col>
                    <xdr:colOff>297180</xdr:colOff>
                    <xdr:row>6</xdr:row>
                    <xdr:rowOff>449580</xdr:rowOff>
                  </to>
                </anchor>
              </controlPr>
            </control>
          </mc:Choice>
        </mc:AlternateContent>
        <mc:AlternateContent xmlns:mc="http://schemas.openxmlformats.org/markup-compatibility/2006">
          <mc:Choice Requires="x14">
            <control shapeId="2162" r:id="rId117" name="Check Box 114">
              <controlPr defaultSize="0" autoFill="0" autoLine="0" autoPict="0">
                <anchor moveWithCells="1">
                  <from>
                    <xdr:col>31</xdr:col>
                    <xdr:colOff>0</xdr:colOff>
                    <xdr:row>7</xdr:row>
                    <xdr:rowOff>251460</xdr:rowOff>
                  </from>
                  <to>
                    <xdr:col>31</xdr:col>
                    <xdr:colOff>297180</xdr:colOff>
                    <xdr:row>7</xdr:row>
                    <xdr:rowOff>449580</xdr:rowOff>
                  </to>
                </anchor>
              </controlPr>
            </control>
          </mc:Choice>
        </mc:AlternateContent>
        <mc:AlternateContent xmlns:mc="http://schemas.openxmlformats.org/markup-compatibility/2006">
          <mc:Choice Requires="x14">
            <control shapeId="2163" r:id="rId118" name="Check Box 115">
              <controlPr defaultSize="0" autoFill="0" autoLine="0" autoPict="0">
                <anchor moveWithCells="1">
                  <from>
                    <xdr:col>31</xdr:col>
                    <xdr:colOff>0</xdr:colOff>
                    <xdr:row>8</xdr:row>
                    <xdr:rowOff>251460</xdr:rowOff>
                  </from>
                  <to>
                    <xdr:col>31</xdr:col>
                    <xdr:colOff>297180</xdr:colOff>
                    <xdr:row>8</xdr:row>
                    <xdr:rowOff>449580</xdr:rowOff>
                  </to>
                </anchor>
              </controlPr>
            </control>
          </mc:Choice>
        </mc:AlternateContent>
        <mc:AlternateContent xmlns:mc="http://schemas.openxmlformats.org/markup-compatibility/2006">
          <mc:Choice Requires="x14">
            <control shapeId="2164" r:id="rId119" name="Check Box 116">
              <controlPr defaultSize="0" autoFill="0" autoLine="0" autoPict="0">
                <anchor moveWithCells="1">
                  <from>
                    <xdr:col>31</xdr:col>
                    <xdr:colOff>0</xdr:colOff>
                    <xdr:row>9</xdr:row>
                    <xdr:rowOff>251460</xdr:rowOff>
                  </from>
                  <to>
                    <xdr:col>31</xdr:col>
                    <xdr:colOff>297180</xdr:colOff>
                    <xdr:row>9</xdr:row>
                    <xdr:rowOff>449580</xdr:rowOff>
                  </to>
                </anchor>
              </controlPr>
            </control>
          </mc:Choice>
        </mc:AlternateContent>
        <mc:AlternateContent xmlns:mc="http://schemas.openxmlformats.org/markup-compatibility/2006">
          <mc:Choice Requires="x14">
            <control shapeId="2165" r:id="rId120" name="Check Box 117">
              <controlPr defaultSize="0" autoFill="0" autoLine="0" autoPict="0">
                <anchor moveWithCells="1">
                  <from>
                    <xdr:col>31</xdr:col>
                    <xdr:colOff>0</xdr:colOff>
                    <xdr:row>10</xdr:row>
                    <xdr:rowOff>251460</xdr:rowOff>
                  </from>
                  <to>
                    <xdr:col>31</xdr:col>
                    <xdr:colOff>297180</xdr:colOff>
                    <xdr:row>10</xdr:row>
                    <xdr:rowOff>449580</xdr:rowOff>
                  </to>
                </anchor>
              </controlPr>
            </control>
          </mc:Choice>
        </mc:AlternateContent>
        <mc:AlternateContent xmlns:mc="http://schemas.openxmlformats.org/markup-compatibility/2006">
          <mc:Choice Requires="x14">
            <control shapeId="2166" r:id="rId121" name="Check Box 118">
              <controlPr defaultSize="0" autoFill="0" autoLine="0" autoPict="0">
                <anchor moveWithCells="1">
                  <from>
                    <xdr:col>31</xdr:col>
                    <xdr:colOff>0</xdr:colOff>
                    <xdr:row>11</xdr:row>
                    <xdr:rowOff>251460</xdr:rowOff>
                  </from>
                  <to>
                    <xdr:col>31</xdr:col>
                    <xdr:colOff>297180</xdr:colOff>
                    <xdr:row>11</xdr:row>
                    <xdr:rowOff>449580</xdr:rowOff>
                  </to>
                </anchor>
              </controlPr>
            </control>
          </mc:Choice>
        </mc:AlternateContent>
        <mc:AlternateContent xmlns:mc="http://schemas.openxmlformats.org/markup-compatibility/2006">
          <mc:Choice Requires="x14">
            <control shapeId="2167" r:id="rId122" name="Check Box 119">
              <controlPr defaultSize="0" autoFill="0" autoLine="0" autoPict="0">
                <anchor moveWithCells="1">
                  <from>
                    <xdr:col>31</xdr:col>
                    <xdr:colOff>0</xdr:colOff>
                    <xdr:row>12</xdr:row>
                    <xdr:rowOff>251460</xdr:rowOff>
                  </from>
                  <to>
                    <xdr:col>31</xdr:col>
                    <xdr:colOff>297180</xdr:colOff>
                    <xdr:row>12</xdr:row>
                    <xdr:rowOff>449580</xdr:rowOff>
                  </to>
                </anchor>
              </controlPr>
            </control>
          </mc:Choice>
        </mc:AlternateContent>
        <mc:AlternateContent xmlns:mc="http://schemas.openxmlformats.org/markup-compatibility/2006">
          <mc:Choice Requires="x14">
            <control shapeId="2168" r:id="rId123" name="Check Box 120">
              <controlPr defaultSize="0" autoFill="0" autoLine="0" autoPict="0">
                <anchor moveWithCells="1">
                  <from>
                    <xdr:col>31</xdr:col>
                    <xdr:colOff>0</xdr:colOff>
                    <xdr:row>13</xdr:row>
                    <xdr:rowOff>251460</xdr:rowOff>
                  </from>
                  <to>
                    <xdr:col>31</xdr:col>
                    <xdr:colOff>297180</xdr:colOff>
                    <xdr:row>13</xdr:row>
                    <xdr:rowOff>449580</xdr:rowOff>
                  </to>
                </anchor>
              </controlPr>
            </control>
          </mc:Choice>
        </mc:AlternateContent>
        <mc:AlternateContent xmlns:mc="http://schemas.openxmlformats.org/markup-compatibility/2006">
          <mc:Choice Requires="x14">
            <control shapeId="2169" r:id="rId124" name="Check Box 121">
              <controlPr defaultSize="0" autoFill="0" autoLine="0" autoPict="0">
                <anchor moveWithCells="1">
                  <from>
                    <xdr:col>33</xdr:col>
                    <xdr:colOff>0</xdr:colOff>
                    <xdr:row>6</xdr:row>
                    <xdr:rowOff>251460</xdr:rowOff>
                  </from>
                  <to>
                    <xdr:col>33</xdr:col>
                    <xdr:colOff>297180</xdr:colOff>
                    <xdr:row>6</xdr:row>
                    <xdr:rowOff>449580</xdr:rowOff>
                  </to>
                </anchor>
              </controlPr>
            </control>
          </mc:Choice>
        </mc:AlternateContent>
        <mc:AlternateContent xmlns:mc="http://schemas.openxmlformats.org/markup-compatibility/2006">
          <mc:Choice Requires="x14">
            <control shapeId="2170" r:id="rId125" name="Check Box 122">
              <controlPr defaultSize="0" autoFill="0" autoLine="0" autoPict="0">
                <anchor moveWithCells="1">
                  <from>
                    <xdr:col>33</xdr:col>
                    <xdr:colOff>0</xdr:colOff>
                    <xdr:row>7</xdr:row>
                    <xdr:rowOff>251460</xdr:rowOff>
                  </from>
                  <to>
                    <xdr:col>33</xdr:col>
                    <xdr:colOff>297180</xdr:colOff>
                    <xdr:row>7</xdr:row>
                    <xdr:rowOff>449580</xdr:rowOff>
                  </to>
                </anchor>
              </controlPr>
            </control>
          </mc:Choice>
        </mc:AlternateContent>
        <mc:AlternateContent xmlns:mc="http://schemas.openxmlformats.org/markup-compatibility/2006">
          <mc:Choice Requires="x14">
            <control shapeId="2171" r:id="rId126" name="Check Box 123">
              <controlPr defaultSize="0" autoFill="0" autoLine="0" autoPict="0">
                <anchor moveWithCells="1">
                  <from>
                    <xdr:col>33</xdr:col>
                    <xdr:colOff>0</xdr:colOff>
                    <xdr:row>8</xdr:row>
                    <xdr:rowOff>251460</xdr:rowOff>
                  </from>
                  <to>
                    <xdr:col>33</xdr:col>
                    <xdr:colOff>297180</xdr:colOff>
                    <xdr:row>8</xdr:row>
                    <xdr:rowOff>449580</xdr:rowOff>
                  </to>
                </anchor>
              </controlPr>
            </control>
          </mc:Choice>
        </mc:AlternateContent>
        <mc:AlternateContent xmlns:mc="http://schemas.openxmlformats.org/markup-compatibility/2006">
          <mc:Choice Requires="x14">
            <control shapeId="2172" r:id="rId127" name="Check Box 124">
              <controlPr defaultSize="0" autoFill="0" autoLine="0" autoPict="0">
                <anchor moveWithCells="1">
                  <from>
                    <xdr:col>33</xdr:col>
                    <xdr:colOff>0</xdr:colOff>
                    <xdr:row>9</xdr:row>
                    <xdr:rowOff>251460</xdr:rowOff>
                  </from>
                  <to>
                    <xdr:col>33</xdr:col>
                    <xdr:colOff>297180</xdr:colOff>
                    <xdr:row>9</xdr:row>
                    <xdr:rowOff>449580</xdr:rowOff>
                  </to>
                </anchor>
              </controlPr>
            </control>
          </mc:Choice>
        </mc:AlternateContent>
        <mc:AlternateContent xmlns:mc="http://schemas.openxmlformats.org/markup-compatibility/2006">
          <mc:Choice Requires="x14">
            <control shapeId="2173" r:id="rId128" name="Check Box 125">
              <controlPr defaultSize="0" autoFill="0" autoLine="0" autoPict="0">
                <anchor moveWithCells="1">
                  <from>
                    <xdr:col>33</xdr:col>
                    <xdr:colOff>0</xdr:colOff>
                    <xdr:row>10</xdr:row>
                    <xdr:rowOff>251460</xdr:rowOff>
                  </from>
                  <to>
                    <xdr:col>33</xdr:col>
                    <xdr:colOff>297180</xdr:colOff>
                    <xdr:row>10</xdr:row>
                    <xdr:rowOff>449580</xdr:rowOff>
                  </to>
                </anchor>
              </controlPr>
            </control>
          </mc:Choice>
        </mc:AlternateContent>
        <mc:AlternateContent xmlns:mc="http://schemas.openxmlformats.org/markup-compatibility/2006">
          <mc:Choice Requires="x14">
            <control shapeId="2174" r:id="rId129" name="Check Box 126">
              <controlPr defaultSize="0" autoFill="0" autoLine="0" autoPict="0">
                <anchor moveWithCells="1">
                  <from>
                    <xdr:col>33</xdr:col>
                    <xdr:colOff>0</xdr:colOff>
                    <xdr:row>11</xdr:row>
                    <xdr:rowOff>251460</xdr:rowOff>
                  </from>
                  <to>
                    <xdr:col>33</xdr:col>
                    <xdr:colOff>297180</xdr:colOff>
                    <xdr:row>11</xdr:row>
                    <xdr:rowOff>449580</xdr:rowOff>
                  </to>
                </anchor>
              </controlPr>
            </control>
          </mc:Choice>
        </mc:AlternateContent>
        <mc:AlternateContent xmlns:mc="http://schemas.openxmlformats.org/markup-compatibility/2006">
          <mc:Choice Requires="x14">
            <control shapeId="2175" r:id="rId130" name="Check Box 127">
              <controlPr defaultSize="0" autoFill="0" autoLine="0" autoPict="0">
                <anchor moveWithCells="1">
                  <from>
                    <xdr:col>33</xdr:col>
                    <xdr:colOff>0</xdr:colOff>
                    <xdr:row>12</xdr:row>
                    <xdr:rowOff>251460</xdr:rowOff>
                  </from>
                  <to>
                    <xdr:col>33</xdr:col>
                    <xdr:colOff>297180</xdr:colOff>
                    <xdr:row>12</xdr:row>
                    <xdr:rowOff>449580</xdr:rowOff>
                  </to>
                </anchor>
              </controlPr>
            </control>
          </mc:Choice>
        </mc:AlternateContent>
        <mc:AlternateContent xmlns:mc="http://schemas.openxmlformats.org/markup-compatibility/2006">
          <mc:Choice Requires="x14">
            <control shapeId="2176" r:id="rId131" name="Check Box 128">
              <controlPr defaultSize="0" autoFill="0" autoLine="0" autoPict="0">
                <anchor moveWithCells="1">
                  <from>
                    <xdr:col>33</xdr:col>
                    <xdr:colOff>0</xdr:colOff>
                    <xdr:row>13</xdr:row>
                    <xdr:rowOff>251460</xdr:rowOff>
                  </from>
                  <to>
                    <xdr:col>33</xdr:col>
                    <xdr:colOff>297180</xdr:colOff>
                    <xdr:row>13</xdr:row>
                    <xdr:rowOff>449580</xdr:rowOff>
                  </to>
                </anchor>
              </controlPr>
            </control>
          </mc:Choice>
        </mc:AlternateContent>
        <mc:AlternateContent xmlns:mc="http://schemas.openxmlformats.org/markup-compatibility/2006">
          <mc:Choice Requires="x14">
            <control shapeId="2177" r:id="rId132" name="Check Box 129">
              <controlPr defaultSize="0" autoFill="0" autoLine="0" autoPict="0">
                <anchor moveWithCells="1">
                  <from>
                    <xdr:col>35</xdr:col>
                    <xdr:colOff>0</xdr:colOff>
                    <xdr:row>6</xdr:row>
                    <xdr:rowOff>251460</xdr:rowOff>
                  </from>
                  <to>
                    <xdr:col>35</xdr:col>
                    <xdr:colOff>297180</xdr:colOff>
                    <xdr:row>6</xdr:row>
                    <xdr:rowOff>449580</xdr:rowOff>
                  </to>
                </anchor>
              </controlPr>
            </control>
          </mc:Choice>
        </mc:AlternateContent>
        <mc:AlternateContent xmlns:mc="http://schemas.openxmlformats.org/markup-compatibility/2006">
          <mc:Choice Requires="x14">
            <control shapeId="2178" r:id="rId133" name="Check Box 130">
              <controlPr defaultSize="0" autoFill="0" autoLine="0" autoPict="0">
                <anchor moveWithCells="1">
                  <from>
                    <xdr:col>35</xdr:col>
                    <xdr:colOff>0</xdr:colOff>
                    <xdr:row>7</xdr:row>
                    <xdr:rowOff>251460</xdr:rowOff>
                  </from>
                  <to>
                    <xdr:col>35</xdr:col>
                    <xdr:colOff>297180</xdr:colOff>
                    <xdr:row>7</xdr:row>
                    <xdr:rowOff>449580</xdr:rowOff>
                  </to>
                </anchor>
              </controlPr>
            </control>
          </mc:Choice>
        </mc:AlternateContent>
        <mc:AlternateContent xmlns:mc="http://schemas.openxmlformats.org/markup-compatibility/2006">
          <mc:Choice Requires="x14">
            <control shapeId="2179" r:id="rId134" name="Check Box 131">
              <controlPr defaultSize="0" autoFill="0" autoLine="0" autoPict="0">
                <anchor moveWithCells="1">
                  <from>
                    <xdr:col>35</xdr:col>
                    <xdr:colOff>0</xdr:colOff>
                    <xdr:row>8</xdr:row>
                    <xdr:rowOff>251460</xdr:rowOff>
                  </from>
                  <to>
                    <xdr:col>35</xdr:col>
                    <xdr:colOff>297180</xdr:colOff>
                    <xdr:row>8</xdr:row>
                    <xdr:rowOff>449580</xdr:rowOff>
                  </to>
                </anchor>
              </controlPr>
            </control>
          </mc:Choice>
        </mc:AlternateContent>
        <mc:AlternateContent xmlns:mc="http://schemas.openxmlformats.org/markup-compatibility/2006">
          <mc:Choice Requires="x14">
            <control shapeId="2180" r:id="rId135" name="Check Box 132">
              <controlPr defaultSize="0" autoFill="0" autoLine="0" autoPict="0">
                <anchor moveWithCells="1">
                  <from>
                    <xdr:col>35</xdr:col>
                    <xdr:colOff>0</xdr:colOff>
                    <xdr:row>9</xdr:row>
                    <xdr:rowOff>251460</xdr:rowOff>
                  </from>
                  <to>
                    <xdr:col>35</xdr:col>
                    <xdr:colOff>297180</xdr:colOff>
                    <xdr:row>9</xdr:row>
                    <xdr:rowOff>449580</xdr:rowOff>
                  </to>
                </anchor>
              </controlPr>
            </control>
          </mc:Choice>
        </mc:AlternateContent>
        <mc:AlternateContent xmlns:mc="http://schemas.openxmlformats.org/markup-compatibility/2006">
          <mc:Choice Requires="x14">
            <control shapeId="2181" r:id="rId136" name="Check Box 133">
              <controlPr defaultSize="0" autoFill="0" autoLine="0" autoPict="0">
                <anchor moveWithCells="1">
                  <from>
                    <xdr:col>35</xdr:col>
                    <xdr:colOff>0</xdr:colOff>
                    <xdr:row>10</xdr:row>
                    <xdr:rowOff>251460</xdr:rowOff>
                  </from>
                  <to>
                    <xdr:col>35</xdr:col>
                    <xdr:colOff>297180</xdr:colOff>
                    <xdr:row>10</xdr:row>
                    <xdr:rowOff>449580</xdr:rowOff>
                  </to>
                </anchor>
              </controlPr>
            </control>
          </mc:Choice>
        </mc:AlternateContent>
        <mc:AlternateContent xmlns:mc="http://schemas.openxmlformats.org/markup-compatibility/2006">
          <mc:Choice Requires="x14">
            <control shapeId="2182" r:id="rId137" name="Check Box 134">
              <controlPr defaultSize="0" autoFill="0" autoLine="0" autoPict="0">
                <anchor moveWithCells="1">
                  <from>
                    <xdr:col>35</xdr:col>
                    <xdr:colOff>0</xdr:colOff>
                    <xdr:row>11</xdr:row>
                    <xdr:rowOff>251460</xdr:rowOff>
                  </from>
                  <to>
                    <xdr:col>35</xdr:col>
                    <xdr:colOff>297180</xdr:colOff>
                    <xdr:row>11</xdr:row>
                    <xdr:rowOff>449580</xdr:rowOff>
                  </to>
                </anchor>
              </controlPr>
            </control>
          </mc:Choice>
        </mc:AlternateContent>
        <mc:AlternateContent xmlns:mc="http://schemas.openxmlformats.org/markup-compatibility/2006">
          <mc:Choice Requires="x14">
            <control shapeId="2183" r:id="rId138" name="Check Box 135">
              <controlPr defaultSize="0" autoFill="0" autoLine="0" autoPict="0">
                <anchor moveWithCells="1">
                  <from>
                    <xdr:col>35</xdr:col>
                    <xdr:colOff>0</xdr:colOff>
                    <xdr:row>12</xdr:row>
                    <xdr:rowOff>251460</xdr:rowOff>
                  </from>
                  <to>
                    <xdr:col>35</xdr:col>
                    <xdr:colOff>297180</xdr:colOff>
                    <xdr:row>12</xdr:row>
                    <xdr:rowOff>449580</xdr:rowOff>
                  </to>
                </anchor>
              </controlPr>
            </control>
          </mc:Choice>
        </mc:AlternateContent>
        <mc:AlternateContent xmlns:mc="http://schemas.openxmlformats.org/markup-compatibility/2006">
          <mc:Choice Requires="x14">
            <control shapeId="2184" r:id="rId139" name="Check Box 136">
              <controlPr defaultSize="0" autoFill="0" autoLine="0" autoPict="0">
                <anchor moveWithCells="1">
                  <from>
                    <xdr:col>35</xdr:col>
                    <xdr:colOff>0</xdr:colOff>
                    <xdr:row>13</xdr:row>
                    <xdr:rowOff>251460</xdr:rowOff>
                  </from>
                  <to>
                    <xdr:col>35</xdr:col>
                    <xdr:colOff>297180</xdr:colOff>
                    <xdr:row>13</xdr:row>
                    <xdr:rowOff>449580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EBFF"/>
  </sheetPr>
  <dimension ref="A1:G20"/>
  <sheetViews>
    <sheetView workbookViewId="0">
      <selection activeCell="K7" sqref="K7"/>
    </sheetView>
  </sheetViews>
  <sheetFormatPr defaultRowHeight="14.4" x14ac:dyDescent="0.3"/>
  <sheetData>
    <row r="1" spans="1:7" x14ac:dyDescent="0.3">
      <c r="A1" s="256" t="s">
        <v>20</v>
      </c>
      <c r="B1" s="256"/>
      <c r="C1" s="256"/>
      <c r="D1" s="256"/>
      <c r="E1" s="256"/>
      <c r="F1" s="256"/>
      <c r="G1" s="256"/>
    </row>
    <row r="2" spans="1:7" x14ac:dyDescent="0.3">
      <c r="A2" s="256" t="s">
        <v>21</v>
      </c>
      <c r="B2" s="256"/>
      <c r="C2" s="256"/>
      <c r="D2" s="256"/>
      <c r="E2" s="256"/>
      <c r="F2" s="256"/>
      <c r="G2" s="256"/>
    </row>
    <row r="3" spans="1:7" x14ac:dyDescent="0.3">
      <c r="A3" s="256" t="s">
        <v>22</v>
      </c>
      <c r="B3" s="256"/>
      <c r="C3" s="256"/>
      <c r="D3" s="256"/>
      <c r="E3" s="256"/>
      <c r="F3" s="256"/>
      <c r="G3" s="256"/>
    </row>
    <row r="4" spans="1:7" x14ac:dyDescent="0.3">
      <c r="A4" s="256" t="s">
        <v>23</v>
      </c>
      <c r="B4" s="256"/>
      <c r="C4" s="256"/>
      <c r="D4" s="256"/>
      <c r="E4" s="256"/>
      <c r="F4" s="256"/>
      <c r="G4" s="256"/>
    </row>
    <row r="6" spans="1:7" x14ac:dyDescent="0.3">
      <c r="A6" s="257" t="s">
        <v>24</v>
      </c>
      <c r="B6" s="257"/>
      <c r="C6" s="257"/>
      <c r="D6" s="257"/>
      <c r="E6" s="257"/>
      <c r="F6" s="257"/>
      <c r="G6" s="257"/>
    </row>
    <row r="7" spans="1:7" ht="15" thickBot="1" x14ac:dyDescent="0.35"/>
    <row r="8" spans="1:7" ht="15" thickTop="1" x14ac:dyDescent="0.3">
      <c r="A8" s="258" t="s">
        <v>25</v>
      </c>
      <c r="B8" s="260" t="s">
        <v>26</v>
      </c>
      <c r="C8" s="260"/>
      <c r="D8" s="260"/>
      <c r="E8" s="260"/>
      <c r="F8" s="260"/>
      <c r="G8" s="261"/>
    </row>
    <row r="9" spans="1:7" ht="29.4" thickBot="1" x14ac:dyDescent="0.35">
      <c r="A9" s="259"/>
      <c r="B9" s="9" t="s">
        <v>27</v>
      </c>
      <c r="C9" s="9" t="s">
        <v>28</v>
      </c>
      <c r="D9" s="9" t="s">
        <v>29</v>
      </c>
      <c r="E9" s="9" t="s">
        <v>30</v>
      </c>
      <c r="F9" s="9" t="s">
        <v>31</v>
      </c>
      <c r="G9" s="10" t="s">
        <v>32</v>
      </c>
    </row>
    <row r="10" spans="1:7" ht="45" x14ac:dyDescent="0.3">
      <c r="A10" s="11" t="s">
        <v>33</v>
      </c>
      <c r="B10" s="12"/>
      <c r="C10" s="12"/>
      <c r="D10" s="12"/>
      <c r="E10" s="12"/>
      <c r="F10" s="12"/>
      <c r="G10" s="13"/>
    </row>
    <row r="11" spans="1:7" ht="43.8" thickBot="1" x14ac:dyDescent="0.35">
      <c r="A11" s="14" t="s">
        <v>34</v>
      </c>
      <c r="B11" s="15"/>
      <c r="C11" s="15"/>
      <c r="D11" s="15"/>
      <c r="E11" s="15"/>
      <c r="F11" s="15"/>
      <c r="G11" s="16"/>
    </row>
    <row r="12" spans="1:7" ht="15" thickTop="1" x14ac:dyDescent="0.3"/>
    <row r="14" spans="1:7" x14ac:dyDescent="0.3">
      <c r="A14" t="s">
        <v>60</v>
      </c>
    </row>
    <row r="15" spans="1:7" x14ac:dyDescent="0.3">
      <c r="A15" s="255" t="s">
        <v>62</v>
      </c>
      <c r="B15" s="255"/>
      <c r="C15" s="255"/>
      <c r="D15" s="255"/>
      <c r="E15" s="255"/>
      <c r="F15" s="255"/>
      <c r="G15" s="255"/>
    </row>
    <row r="16" spans="1:7" x14ac:dyDescent="0.3">
      <c r="A16" s="255"/>
      <c r="B16" s="255"/>
      <c r="C16" s="255"/>
      <c r="D16" s="255"/>
      <c r="E16" s="255"/>
      <c r="F16" s="255"/>
      <c r="G16" s="255"/>
    </row>
    <row r="17" spans="1:7" x14ac:dyDescent="0.3">
      <c r="A17" s="255"/>
      <c r="B17" s="255"/>
      <c r="C17" s="255"/>
      <c r="D17" s="255"/>
      <c r="E17" s="255"/>
      <c r="F17" s="255"/>
      <c r="G17" s="255"/>
    </row>
    <row r="18" spans="1:7" x14ac:dyDescent="0.3">
      <c r="A18" s="32"/>
      <c r="B18" s="32"/>
      <c r="C18" s="32"/>
      <c r="D18" s="32"/>
      <c r="E18" s="32"/>
      <c r="F18" s="32"/>
      <c r="G18" s="32"/>
    </row>
    <row r="19" spans="1:7" x14ac:dyDescent="0.3">
      <c r="A19" s="255" t="s">
        <v>61</v>
      </c>
      <c r="B19" s="255"/>
      <c r="C19" s="255"/>
      <c r="D19" s="255"/>
      <c r="E19" s="255"/>
      <c r="F19" s="255"/>
      <c r="G19" s="255"/>
    </row>
    <row r="20" spans="1:7" x14ac:dyDescent="0.3">
      <c r="A20" s="255"/>
      <c r="B20" s="255"/>
      <c r="C20" s="255"/>
      <c r="D20" s="255"/>
      <c r="E20" s="255"/>
      <c r="F20" s="255"/>
      <c r="G20" s="255"/>
    </row>
  </sheetData>
  <mergeCells count="9">
    <mergeCell ref="A15:G17"/>
    <mergeCell ref="A19:G20"/>
    <mergeCell ref="A1:G1"/>
    <mergeCell ref="A2:G2"/>
    <mergeCell ref="A3:G3"/>
    <mergeCell ref="A4:G4"/>
    <mergeCell ref="A6:G6"/>
    <mergeCell ref="A8:A9"/>
    <mergeCell ref="B8:G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Q31"/>
  <sheetViews>
    <sheetView topLeftCell="A18" zoomScale="124" zoomScaleNormal="124" workbookViewId="0">
      <selection activeCell="C26" sqref="C26"/>
    </sheetView>
  </sheetViews>
  <sheetFormatPr defaultRowHeight="14.4" x14ac:dyDescent="0.3"/>
  <cols>
    <col min="1" max="1" width="2.21875" customWidth="1"/>
    <col min="2" max="2" width="23.21875" customWidth="1"/>
  </cols>
  <sheetData>
    <row r="1" spans="1:17" x14ac:dyDescent="0.3">
      <c r="B1" s="257" t="s">
        <v>170</v>
      </c>
      <c r="C1" s="257"/>
      <c r="D1" s="257"/>
      <c r="E1" s="257"/>
      <c r="F1" s="257"/>
      <c r="G1" s="257"/>
      <c r="H1" s="257"/>
    </row>
    <row r="2" spans="1:17" ht="18" x14ac:dyDescent="0.35">
      <c r="A2" s="76"/>
      <c r="B2" s="77" t="s">
        <v>78</v>
      </c>
    </row>
    <row r="3" spans="1:17" ht="15" thickBot="1" x14ac:dyDescent="0.35">
      <c r="B3" s="75" t="s">
        <v>122</v>
      </c>
      <c r="C3" s="94" t="s">
        <v>128</v>
      </c>
      <c r="D3" s="95" t="s">
        <v>129</v>
      </c>
      <c r="E3" s="95" t="s">
        <v>130</v>
      </c>
      <c r="F3" s="95" t="s">
        <v>131</v>
      </c>
      <c r="G3" s="95" t="s">
        <v>132</v>
      </c>
      <c r="H3" s="95" t="s">
        <v>133</v>
      </c>
      <c r="I3" s="41"/>
      <c r="J3" s="41"/>
      <c r="K3" s="41"/>
      <c r="L3" s="41"/>
    </row>
    <row r="4" spans="1:17" x14ac:dyDescent="0.3">
      <c r="B4" t="s">
        <v>134</v>
      </c>
      <c r="C4" s="109">
        <v>31</v>
      </c>
      <c r="D4" s="96">
        <v>37</v>
      </c>
      <c r="E4" s="97">
        <v>39</v>
      </c>
      <c r="F4" s="98">
        <v>41</v>
      </c>
      <c r="G4" s="99">
        <v>44</v>
      </c>
      <c r="H4" s="100">
        <v>46</v>
      </c>
      <c r="I4" s="41"/>
      <c r="J4" s="41"/>
      <c r="K4" s="78"/>
      <c r="L4" s="78"/>
      <c r="M4" s="78"/>
      <c r="N4" s="78"/>
      <c r="O4" s="78"/>
      <c r="P4" s="78"/>
    </row>
    <row r="5" spans="1:17" x14ac:dyDescent="0.3">
      <c r="B5" t="s">
        <v>121</v>
      </c>
      <c r="C5" s="80">
        <v>11</v>
      </c>
      <c r="D5" s="82">
        <v>13</v>
      </c>
      <c r="E5" s="88">
        <v>15</v>
      </c>
      <c r="F5" s="84">
        <v>17</v>
      </c>
      <c r="G5" s="86">
        <v>19</v>
      </c>
      <c r="H5" s="101">
        <v>21</v>
      </c>
      <c r="I5" s="41"/>
      <c r="J5" s="41"/>
      <c r="K5" s="41"/>
      <c r="L5" s="41"/>
    </row>
    <row r="6" spans="1:17" x14ac:dyDescent="0.3">
      <c r="B6" t="s">
        <v>120</v>
      </c>
      <c r="C6" s="80">
        <v>8</v>
      </c>
      <c r="D6" s="82">
        <v>10</v>
      </c>
      <c r="E6" s="88">
        <v>11</v>
      </c>
      <c r="F6" s="84">
        <v>12</v>
      </c>
      <c r="G6" s="86">
        <v>14</v>
      </c>
      <c r="H6" s="101">
        <v>15</v>
      </c>
      <c r="I6" s="41"/>
      <c r="J6" s="41"/>
      <c r="K6" s="41"/>
      <c r="L6" s="41"/>
    </row>
    <row r="7" spans="1:17" ht="15" thickBot="1" x14ac:dyDescent="0.35">
      <c r="B7" s="75" t="s">
        <v>79</v>
      </c>
      <c r="C7" s="92" t="s">
        <v>128</v>
      </c>
      <c r="D7" s="93" t="s">
        <v>129</v>
      </c>
      <c r="E7" s="93" t="s">
        <v>130</v>
      </c>
      <c r="F7" s="93" t="s">
        <v>131</v>
      </c>
      <c r="G7" s="93" t="s">
        <v>132</v>
      </c>
      <c r="H7" s="102" t="s">
        <v>133</v>
      </c>
      <c r="I7" s="41"/>
      <c r="J7" s="41"/>
      <c r="K7" s="41"/>
      <c r="L7" s="41"/>
    </row>
    <row r="8" spans="1:17" x14ac:dyDescent="0.3">
      <c r="B8" t="s">
        <v>134</v>
      </c>
      <c r="C8" s="81">
        <v>7</v>
      </c>
      <c r="D8" s="83">
        <v>8</v>
      </c>
      <c r="E8" s="89">
        <v>12</v>
      </c>
      <c r="F8" s="85">
        <v>15</v>
      </c>
      <c r="G8" s="87">
        <v>19</v>
      </c>
      <c r="H8" s="103">
        <v>22</v>
      </c>
      <c r="I8" s="35"/>
      <c r="J8" s="35"/>
      <c r="K8" s="41"/>
      <c r="L8" s="41"/>
    </row>
    <row r="9" spans="1:17" x14ac:dyDescent="0.3">
      <c r="B9" t="s">
        <v>121</v>
      </c>
      <c r="C9" s="80">
        <v>6</v>
      </c>
      <c r="D9" s="82">
        <v>7</v>
      </c>
      <c r="E9" s="88">
        <v>11</v>
      </c>
      <c r="F9" s="84">
        <v>13</v>
      </c>
      <c r="G9" s="86">
        <v>16</v>
      </c>
      <c r="H9" s="101">
        <v>19</v>
      </c>
      <c r="I9" s="35"/>
      <c r="J9" s="78"/>
      <c r="K9" s="41"/>
      <c r="L9" s="78"/>
      <c r="M9" s="78"/>
      <c r="N9" s="78"/>
      <c r="O9" s="78"/>
      <c r="P9" s="78"/>
      <c r="Q9" s="78"/>
    </row>
    <row r="10" spans="1:17" x14ac:dyDescent="0.3">
      <c r="B10" t="s">
        <v>120</v>
      </c>
      <c r="C10" s="80">
        <v>5</v>
      </c>
      <c r="D10" s="82">
        <v>5</v>
      </c>
      <c r="E10" s="88">
        <v>8</v>
      </c>
      <c r="F10" s="84">
        <v>10</v>
      </c>
      <c r="G10" s="86">
        <v>13</v>
      </c>
      <c r="H10" s="101">
        <v>15</v>
      </c>
      <c r="I10" s="35"/>
      <c r="J10" s="35"/>
      <c r="K10" s="41"/>
      <c r="L10" s="41"/>
    </row>
    <row r="11" spans="1:17" ht="15" thickBot="1" x14ac:dyDescent="0.35">
      <c r="B11" s="75" t="s">
        <v>123</v>
      </c>
      <c r="C11" s="92" t="s">
        <v>128</v>
      </c>
      <c r="D11" s="93" t="s">
        <v>129</v>
      </c>
      <c r="E11" s="93" t="s">
        <v>130</v>
      </c>
      <c r="F11" s="93" t="s">
        <v>131</v>
      </c>
      <c r="G11" s="93" t="s">
        <v>132</v>
      </c>
      <c r="H11" s="102" t="s">
        <v>133</v>
      </c>
      <c r="I11" s="41"/>
      <c r="J11" s="41"/>
      <c r="K11" s="41"/>
      <c r="L11" s="41"/>
    </row>
    <row r="12" spans="1:17" x14ac:dyDescent="0.3">
      <c r="B12" t="s">
        <v>89</v>
      </c>
      <c r="C12" s="80">
        <v>26</v>
      </c>
      <c r="D12" s="82">
        <v>31</v>
      </c>
      <c r="E12" s="88">
        <v>43</v>
      </c>
      <c r="F12" s="84">
        <v>55</v>
      </c>
      <c r="G12" s="86">
        <v>67</v>
      </c>
      <c r="H12" s="101">
        <v>78</v>
      </c>
      <c r="I12" s="35"/>
      <c r="J12" s="35"/>
      <c r="K12" s="41"/>
      <c r="L12" s="41"/>
    </row>
    <row r="13" spans="1:17" x14ac:dyDescent="0.3">
      <c r="B13" t="s">
        <v>90</v>
      </c>
      <c r="C13" s="80">
        <v>19</v>
      </c>
      <c r="D13" s="82">
        <v>23</v>
      </c>
      <c r="E13" s="88">
        <v>32</v>
      </c>
      <c r="F13" s="84">
        <v>41</v>
      </c>
      <c r="G13" s="86">
        <v>50</v>
      </c>
      <c r="H13" s="101">
        <v>59</v>
      </c>
      <c r="I13" s="35"/>
      <c r="J13" s="35"/>
      <c r="K13" s="41"/>
      <c r="L13" s="41"/>
    </row>
    <row r="14" spans="1:17" ht="15" thickBot="1" x14ac:dyDescent="0.35">
      <c r="B14" s="75" t="s">
        <v>124</v>
      </c>
      <c r="C14" s="92" t="s">
        <v>128</v>
      </c>
      <c r="D14" s="93" t="s">
        <v>129</v>
      </c>
      <c r="E14" s="93" t="s">
        <v>130</v>
      </c>
      <c r="F14" s="93" t="s">
        <v>131</v>
      </c>
      <c r="G14" s="93" t="s">
        <v>132</v>
      </c>
      <c r="H14" s="102" t="s">
        <v>133</v>
      </c>
      <c r="I14" s="41"/>
      <c r="J14" s="41"/>
      <c r="K14" s="41"/>
      <c r="L14" s="41"/>
    </row>
    <row r="15" spans="1:17" x14ac:dyDescent="0.3">
      <c r="B15" t="s">
        <v>89</v>
      </c>
      <c r="C15" s="80">
        <v>21</v>
      </c>
      <c r="D15" s="82">
        <v>24</v>
      </c>
      <c r="E15" s="88">
        <v>34</v>
      </c>
      <c r="F15" s="84">
        <v>44</v>
      </c>
      <c r="G15" s="86">
        <v>53</v>
      </c>
      <c r="H15" s="101">
        <v>63</v>
      </c>
      <c r="I15" s="35"/>
      <c r="J15" s="35"/>
      <c r="K15" s="78"/>
      <c r="L15" s="78"/>
      <c r="M15" s="78"/>
      <c r="N15" s="78"/>
      <c r="O15" s="78"/>
      <c r="P15" s="78"/>
    </row>
    <row r="16" spans="1:17" x14ac:dyDescent="0.3">
      <c r="B16" t="s">
        <v>90</v>
      </c>
      <c r="C16" s="80">
        <v>18</v>
      </c>
      <c r="D16" s="82">
        <v>21</v>
      </c>
      <c r="E16" s="88">
        <v>29</v>
      </c>
      <c r="F16" s="84">
        <v>37</v>
      </c>
      <c r="G16" s="86">
        <v>46</v>
      </c>
      <c r="H16" s="101">
        <v>54</v>
      </c>
      <c r="I16" s="35"/>
      <c r="J16" s="35"/>
      <c r="K16" s="41"/>
      <c r="L16" s="41"/>
    </row>
    <row r="17" spans="2:17" ht="15" thickBot="1" x14ac:dyDescent="0.35">
      <c r="B17" s="75" t="s">
        <v>125</v>
      </c>
      <c r="C17" s="92" t="s">
        <v>128</v>
      </c>
      <c r="D17" s="93" t="s">
        <v>129</v>
      </c>
      <c r="E17" s="93" t="s">
        <v>130</v>
      </c>
      <c r="F17" s="93" t="s">
        <v>131</v>
      </c>
      <c r="G17" s="93" t="s">
        <v>132</v>
      </c>
      <c r="H17" s="102" t="s">
        <v>133</v>
      </c>
      <c r="I17" s="41"/>
      <c r="J17" s="41"/>
      <c r="K17" s="41"/>
      <c r="L17" s="41"/>
    </row>
    <row r="18" spans="2:17" x14ac:dyDescent="0.3">
      <c r="B18" s="67" t="s">
        <v>134</v>
      </c>
      <c r="C18" s="81">
        <v>16</v>
      </c>
      <c r="D18" s="83">
        <v>19</v>
      </c>
      <c r="E18" s="89">
        <v>27</v>
      </c>
      <c r="F18" s="85">
        <v>36</v>
      </c>
      <c r="G18" s="87">
        <v>44</v>
      </c>
      <c r="H18" s="103">
        <v>53</v>
      </c>
      <c r="I18" s="35"/>
      <c r="J18" s="35"/>
      <c r="K18" s="41"/>
      <c r="L18" s="41"/>
    </row>
    <row r="19" spans="2:17" x14ac:dyDescent="0.3">
      <c r="B19" t="s">
        <v>121</v>
      </c>
      <c r="C19" s="80">
        <v>16</v>
      </c>
      <c r="D19" s="82">
        <v>18</v>
      </c>
      <c r="E19" s="88">
        <v>23</v>
      </c>
      <c r="F19" s="84">
        <v>27</v>
      </c>
      <c r="G19" s="86">
        <v>32</v>
      </c>
      <c r="H19" s="101">
        <v>37</v>
      </c>
      <c r="I19" s="35"/>
      <c r="J19" s="35"/>
      <c r="K19" s="41"/>
      <c r="L19" s="41"/>
    </row>
    <row r="20" spans="2:17" x14ac:dyDescent="0.3">
      <c r="B20" t="s">
        <v>120</v>
      </c>
      <c r="C20" s="80">
        <v>12</v>
      </c>
      <c r="D20" s="82">
        <v>14</v>
      </c>
      <c r="E20" s="88">
        <v>18</v>
      </c>
      <c r="F20" s="84">
        <v>22</v>
      </c>
      <c r="G20" s="86">
        <v>25</v>
      </c>
      <c r="H20" s="101">
        <v>29</v>
      </c>
      <c r="I20" s="35"/>
      <c r="J20" s="35"/>
      <c r="K20" s="41"/>
      <c r="L20" s="41"/>
    </row>
    <row r="21" spans="2:17" ht="15" thickBot="1" x14ac:dyDescent="0.35">
      <c r="B21" s="75" t="s">
        <v>126</v>
      </c>
      <c r="C21" s="92" t="s">
        <v>128</v>
      </c>
      <c r="D21" s="93" t="s">
        <v>129</v>
      </c>
      <c r="E21" s="93" t="s">
        <v>130</v>
      </c>
      <c r="F21" s="93" t="s">
        <v>131</v>
      </c>
      <c r="G21" s="93" t="s">
        <v>132</v>
      </c>
      <c r="H21" s="102" t="s">
        <v>133</v>
      </c>
      <c r="I21" s="41"/>
      <c r="J21" s="41"/>
      <c r="K21" s="41"/>
      <c r="L21" s="41"/>
    </row>
    <row r="22" spans="2:17" x14ac:dyDescent="0.3">
      <c r="B22" t="s">
        <v>80</v>
      </c>
      <c r="C22" s="80">
        <v>21</v>
      </c>
      <c r="D22" s="82">
        <v>24</v>
      </c>
      <c r="E22" s="88">
        <v>50</v>
      </c>
      <c r="F22" s="84">
        <v>95</v>
      </c>
      <c r="G22" s="86">
        <v>140</v>
      </c>
      <c r="H22" s="101">
        <v>184</v>
      </c>
      <c r="I22" s="35"/>
      <c r="J22" s="41"/>
      <c r="K22" s="41"/>
      <c r="L22" s="41"/>
    </row>
    <row r="23" spans="2:17" x14ac:dyDescent="0.3">
      <c r="B23" t="s">
        <v>81</v>
      </c>
      <c r="C23" s="80">
        <v>24</v>
      </c>
      <c r="D23" s="82">
        <v>27</v>
      </c>
      <c r="E23" s="88">
        <v>44</v>
      </c>
      <c r="F23" s="84">
        <v>69</v>
      </c>
      <c r="G23" s="86">
        <v>95</v>
      </c>
      <c r="H23" s="101">
        <v>120</v>
      </c>
      <c r="I23" s="35"/>
      <c r="J23" s="41"/>
      <c r="K23" s="41"/>
      <c r="L23" s="41"/>
    </row>
    <row r="24" spans="2:17" x14ac:dyDescent="0.3">
      <c r="B24" t="s">
        <v>82</v>
      </c>
      <c r="C24" s="80">
        <v>35</v>
      </c>
      <c r="D24" s="82">
        <v>35</v>
      </c>
      <c r="E24" s="88">
        <v>35</v>
      </c>
      <c r="F24" s="84">
        <v>35</v>
      </c>
      <c r="G24" s="86">
        <v>35</v>
      </c>
      <c r="H24" s="101">
        <v>35</v>
      </c>
      <c r="I24" s="35"/>
      <c r="J24" s="41"/>
      <c r="K24" s="41"/>
      <c r="L24" s="41"/>
    </row>
    <row r="25" spans="2:17" x14ac:dyDescent="0.3">
      <c r="B25" t="s">
        <v>127</v>
      </c>
      <c r="C25" s="80">
        <v>21</v>
      </c>
      <c r="D25" s="82">
        <v>21</v>
      </c>
      <c r="E25" s="88">
        <v>21</v>
      </c>
      <c r="F25" s="84">
        <v>21</v>
      </c>
      <c r="G25" s="86">
        <v>21</v>
      </c>
      <c r="H25" s="101">
        <v>21</v>
      </c>
      <c r="I25" s="35"/>
      <c r="J25" s="41"/>
      <c r="K25" s="41"/>
      <c r="L25" s="41"/>
    </row>
    <row r="26" spans="2:17" x14ac:dyDescent="0.3">
      <c r="B26" t="s">
        <v>83</v>
      </c>
      <c r="C26" s="80">
        <v>25</v>
      </c>
      <c r="D26" s="82">
        <v>25</v>
      </c>
      <c r="E26" s="88">
        <v>25</v>
      </c>
      <c r="F26" s="84">
        <v>25</v>
      </c>
      <c r="G26" s="86">
        <v>25</v>
      </c>
      <c r="H26" s="101">
        <v>25</v>
      </c>
      <c r="I26" s="35"/>
      <c r="J26" s="41"/>
      <c r="K26" s="41"/>
      <c r="L26" s="41"/>
    </row>
    <row r="27" spans="2:17" ht="15" thickBot="1" x14ac:dyDescent="0.35">
      <c r="B27" s="75" t="s">
        <v>84</v>
      </c>
      <c r="C27" s="92" t="s">
        <v>128</v>
      </c>
      <c r="D27" s="93" t="s">
        <v>129</v>
      </c>
      <c r="E27" s="93" t="s">
        <v>130</v>
      </c>
      <c r="F27" s="93" t="s">
        <v>131</v>
      </c>
      <c r="G27" s="93" t="s">
        <v>132</v>
      </c>
      <c r="H27" s="102" t="s">
        <v>133</v>
      </c>
      <c r="I27" s="41"/>
      <c r="J27" s="41"/>
      <c r="K27" s="41"/>
      <c r="L27" s="41"/>
    </row>
    <row r="28" spans="2:17" x14ac:dyDescent="0.3">
      <c r="B28" t="s">
        <v>89</v>
      </c>
      <c r="C28" s="80">
        <v>14</v>
      </c>
      <c r="D28" s="82">
        <v>14</v>
      </c>
      <c r="E28" s="88">
        <v>14</v>
      </c>
      <c r="F28" s="84">
        <v>14</v>
      </c>
      <c r="G28" s="86">
        <v>14</v>
      </c>
      <c r="H28" s="101">
        <v>14</v>
      </c>
      <c r="I28" s="35"/>
      <c r="J28" s="41"/>
      <c r="K28" s="41"/>
      <c r="L28" s="78"/>
      <c r="M28" s="78"/>
      <c r="N28" s="78"/>
      <c r="O28" s="78"/>
      <c r="P28" s="78"/>
      <c r="Q28" s="78"/>
    </row>
    <row r="29" spans="2:17" x14ac:dyDescent="0.3">
      <c r="B29" t="s">
        <v>90</v>
      </c>
      <c r="C29" s="80">
        <v>22</v>
      </c>
      <c r="D29" s="82">
        <v>22</v>
      </c>
      <c r="E29" s="88">
        <v>22</v>
      </c>
      <c r="F29" s="84">
        <v>22</v>
      </c>
      <c r="G29" s="86">
        <v>22</v>
      </c>
      <c r="H29" s="101">
        <v>22</v>
      </c>
      <c r="I29" s="35"/>
      <c r="J29" s="41"/>
      <c r="K29" s="41"/>
      <c r="L29" s="41"/>
    </row>
    <row r="30" spans="2:17" x14ac:dyDescent="0.3">
      <c r="B30" t="s">
        <v>85</v>
      </c>
      <c r="C30" s="110">
        <v>11</v>
      </c>
      <c r="D30" s="104">
        <v>11</v>
      </c>
      <c r="E30" s="105">
        <v>11</v>
      </c>
      <c r="F30" s="106">
        <v>11</v>
      </c>
      <c r="G30" s="107">
        <v>11</v>
      </c>
      <c r="H30" s="108">
        <v>11</v>
      </c>
      <c r="I30" s="35"/>
      <c r="J30" s="41"/>
      <c r="K30" s="41"/>
      <c r="L30" s="41"/>
    </row>
    <row r="31" spans="2:17" x14ac:dyDescent="0.3">
      <c r="C31" s="18"/>
      <c r="I31" s="41"/>
      <c r="J31" s="41"/>
      <c r="K31" s="41"/>
      <c r="L31" s="41"/>
    </row>
  </sheetData>
  <mergeCells count="1">
    <mergeCell ref="B1:H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01CEB-67F0-40C2-9281-69EEBB18141E}">
  <dimension ref="A2:O16"/>
  <sheetViews>
    <sheetView showGridLines="0" workbookViewId="0">
      <selection activeCell="K7" sqref="K7"/>
    </sheetView>
  </sheetViews>
  <sheetFormatPr defaultRowHeight="14.4" x14ac:dyDescent="0.3"/>
  <sheetData>
    <row r="2" spans="1:15" ht="31.2" x14ac:dyDescent="0.6">
      <c r="B2" s="179" t="s">
        <v>201</v>
      </c>
      <c r="C2" s="180"/>
      <c r="D2" s="180"/>
      <c r="E2" s="180"/>
    </row>
    <row r="4" spans="1:15" s="76" customFormat="1" ht="21" x14ac:dyDescent="0.4">
      <c r="B4" s="181" t="s">
        <v>202</v>
      </c>
      <c r="C4" s="181"/>
      <c r="D4" s="181"/>
      <c r="E4" s="181"/>
      <c r="F4" s="181"/>
      <c r="G4" s="181"/>
      <c r="H4" s="181"/>
      <c r="I4" s="181"/>
      <c r="J4" s="181"/>
      <c r="K4" s="181"/>
      <c r="L4" s="181"/>
      <c r="M4" s="181"/>
      <c r="N4" s="181"/>
      <c r="O4" s="181"/>
    </row>
    <row r="5" spans="1:15" ht="21" x14ac:dyDescent="0.4">
      <c r="B5" s="181" t="s">
        <v>203</v>
      </c>
      <c r="C5" s="181"/>
      <c r="D5" s="181"/>
      <c r="E5" s="181"/>
      <c r="F5" s="181"/>
      <c r="G5" s="181"/>
      <c r="H5" s="181"/>
      <c r="I5" s="181"/>
      <c r="J5" s="181"/>
      <c r="K5" s="181"/>
      <c r="L5" s="181"/>
      <c r="M5" s="181"/>
      <c r="N5" s="181"/>
      <c r="O5" s="181"/>
    </row>
    <row r="6" spans="1:15" ht="21" x14ac:dyDescent="0.4">
      <c r="B6" s="181" t="s">
        <v>204</v>
      </c>
      <c r="C6" s="181"/>
      <c r="D6" s="181"/>
      <c r="E6" s="181"/>
      <c r="F6" s="181"/>
      <c r="G6" s="181"/>
      <c r="H6" s="181"/>
      <c r="I6" s="181"/>
      <c r="J6" s="181"/>
      <c r="K6" s="181"/>
      <c r="L6" s="181"/>
      <c r="M6" s="181"/>
      <c r="N6" s="181"/>
      <c r="O6" s="181"/>
    </row>
    <row r="7" spans="1:15" ht="21" x14ac:dyDescent="0.4">
      <c r="B7" s="181"/>
      <c r="C7" s="181"/>
      <c r="D7" s="181"/>
      <c r="E7" s="181"/>
      <c r="F7" s="181"/>
      <c r="G7" s="181"/>
      <c r="H7" s="181"/>
      <c r="I7" s="181"/>
      <c r="J7" s="181"/>
      <c r="K7" s="181"/>
      <c r="L7" s="181"/>
      <c r="M7" s="181"/>
      <c r="N7" s="181"/>
      <c r="O7" s="181"/>
    </row>
    <row r="8" spans="1:15" ht="21" x14ac:dyDescent="0.4">
      <c r="B8" s="181" t="s">
        <v>205</v>
      </c>
      <c r="C8" s="181"/>
      <c r="D8" s="181"/>
      <c r="E8" s="181"/>
      <c r="F8" s="181"/>
      <c r="G8" s="181"/>
      <c r="H8" s="181"/>
      <c r="I8" s="181"/>
      <c r="J8" s="181"/>
      <c r="K8" s="181"/>
      <c r="L8" s="181"/>
      <c r="M8" s="181"/>
      <c r="N8" s="181"/>
      <c r="O8" s="181"/>
    </row>
    <row r="9" spans="1:15" ht="21" x14ac:dyDescent="0.4">
      <c r="B9" s="181" t="s">
        <v>206</v>
      </c>
      <c r="C9" s="181"/>
      <c r="D9" s="181"/>
      <c r="E9" s="181"/>
      <c r="F9" s="181"/>
      <c r="G9" s="181"/>
      <c r="H9" s="181"/>
      <c r="I9" s="181"/>
      <c r="J9" s="181"/>
      <c r="K9" s="181"/>
      <c r="L9" s="181"/>
      <c r="M9" s="181"/>
      <c r="N9" s="181"/>
      <c r="O9" s="181"/>
    </row>
    <row r="10" spans="1:15" ht="21" x14ac:dyDescent="0.4">
      <c r="B10" s="181" t="s">
        <v>207</v>
      </c>
      <c r="C10" s="181"/>
      <c r="D10" s="181"/>
      <c r="E10" s="181"/>
      <c r="F10" s="181"/>
      <c r="G10" s="181"/>
      <c r="H10" s="181"/>
      <c r="I10" s="181"/>
      <c r="J10" s="181"/>
      <c r="K10" s="181"/>
      <c r="L10" s="181"/>
      <c r="M10" s="181"/>
      <c r="N10" s="181"/>
      <c r="O10" s="181"/>
    </row>
    <row r="11" spans="1:15" ht="21" x14ac:dyDescent="0.4">
      <c r="B11" s="181" t="s">
        <v>208</v>
      </c>
      <c r="C11" s="181"/>
      <c r="D11" s="181"/>
      <c r="E11" s="181"/>
      <c r="F11" s="181"/>
      <c r="G11" s="181"/>
      <c r="H11" s="181"/>
      <c r="I11" s="181"/>
      <c r="J11" s="181"/>
      <c r="K11" s="181"/>
      <c r="L11" s="181"/>
      <c r="M11" s="181"/>
      <c r="N11" s="181"/>
      <c r="O11" s="181"/>
    </row>
    <row r="12" spans="1:15" ht="21" x14ac:dyDescent="0.4">
      <c r="B12" s="181" t="s">
        <v>209</v>
      </c>
      <c r="C12" s="181"/>
      <c r="D12" s="181"/>
      <c r="E12" s="181"/>
      <c r="F12" s="181"/>
      <c r="G12" s="181"/>
      <c r="H12" s="181"/>
      <c r="I12" s="181"/>
      <c r="J12" s="181"/>
      <c r="K12" s="181"/>
      <c r="L12" s="181"/>
      <c r="M12" s="181"/>
      <c r="N12" s="181"/>
      <c r="O12" s="181"/>
    </row>
    <row r="16" spans="1:15" ht="25.8" x14ac:dyDescent="0.5">
      <c r="A16" s="182"/>
      <c r="B16" s="183"/>
      <c r="C16" s="183"/>
      <c r="D16" s="183"/>
      <c r="E16" s="183"/>
      <c r="F16" s="183"/>
      <c r="G16" s="183"/>
      <c r="H16" s="183"/>
      <c r="I16" s="183"/>
      <c r="J16" s="183"/>
      <c r="K16" s="183"/>
      <c r="L16" s="183"/>
      <c r="M16" s="183"/>
      <c r="N16" s="18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E1C2F25344AC41B39963FE1C2187B4" ma:contentTypeVersion="6" ma:contentTypeDescription="Create a new document." ma:contentTypeScope="" ma:versionID="0721a27be6c1e5b076fce14c5573f929">
  <xsd:schema xmlns:xsd="http://www.w3.org/2001/XMLSchema" xmlns:xs="http://www.w3.org/2001/XMLSchema" xmlns:p="http://schemas.microsoft.com/office/2006/metadata/properties" xmlns:ns1="http://schemas.microsoft.com/sharepoint/v3" xmlns:ns2="a0e9d492-aae1-42ec-9904-4fd688908c79" xmlns:ns4="98bd1683-5562-4ad3-8835-eea6344fbdf7" targetNamespace="http://schemas.microsoft.com/office/2006/metadata/properties" ma:root="true" ma:fieldsID="da1f1965e10a66849700058054ee6b65" ns1:_="" ns2:_="" ns4:_="">
    <xsd:import namespace="http://schemas.microsoft.com/sharepoint/v3"/>
    <xsd:import namespace="a0e9d492-aae1-42ec-9904-4fd688908c79"/>
    <xsd:import namespace="98bd1683-5562-4ad3-8835-eea6344fbdf7"/>
    <xsd:element name="properties">
      <xsd:complexType>
        <xsd:sequence>
          <xsd:element name="documentManagement">
            <xsd:complexType>
              <xsd:all>
                <xsd:element ref="ns1:PublishingStartDate" minOccurs="0"/>
                <xsd:element ref="ns1:PublishingExpirationDate" minOccurs="0"/>
                <xsd:element ref="ns2:TaxCatchAll" minOccurs="0"/>
                <xsd:element ref="ns2:TaxCatchAllLabel" minOccurs="0"/>
                <xsd:element ref="ns2:Date_x0020_Due"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0e9d492-aae1-42ec-9904-4fd688908c79"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a4a79f51-32ee-4d2f-b804-3e51363b6775}" ma:internalName="TaxCatchAll" ma:showField="CatchAllData" ma:web="a0e9d492-aae1-42ec-9904-4fd688908c79">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a4a79f51-32ee-4d2f-b804-3e51363b6775}" ma:internalName="TaxCatchAllLabel" ma:readOnly="true" ma:showField="CatchAllDataLabel" ma:web="a0e9d492-aae1-42ec-9904-4fd688908c79">
      <xsd:complexType>
        <xsd:complexContent>
          <xsd:extension base="dms:MultiChoiceLookup">
            <xsd:sequence>
              <xsd:element name="Value" type="dms:Lookup" maxOccurs="unbounded" minOccurs="0" nillable="true"/>
            </xsd:sequence>
          </xsd:extension>
        </xsd:complexContent>
      </xsd:complexType>
    </xsd:element>
    <xsd:element name="Date_x0020_Due" ma:index="14" nillable="true" ma:displayName="Date Due" ma:format="DateTime" ma:internalName="Date_x0020_D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8bd1683-5562-4ad3-8835-eea6344fbdf7" elementFormDefault="qualified">
    <xsd:import namespace="http://schemas.microsoft.com/office/2006/documentManagement/types"/>
    <xsd:import namespace="http://schemas.microsoft.com/office/infopath/2007/PartnerControls"/>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ma:index="12" ma:displayName="Comments"/>
        <xsd:element name="keywords" minOccurs="0" maxOccurs="1" type="xsd:string" ma:index="13"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0e9d492-aae1-42ec-9904-4fd688908c79"/>
    <Date_x0020_Due xmlns="a0e9d492-aae1-42ec-9904-4fd688908c79"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208B43D-8953-42AA-9814-F2CD4D089E1A}"/>
</file>

<file path=customXml/itemProps2.xml><?xml version="1.0" encoding="utf-8"?>
<ds:datastoreItem xmlns:ds="http://schemas.openxmlformats.org/officeDocument/2006/customXml" ds:itemID="{DE801773-9116-43C2-BE27-AC0A0B9620C9}"/>
</file>

<file path=customXml/itemProps3.xml><?xml version="1.0" encoding="utf-8"?>
<ds:datastoreItem xmlns:ds="http://schemas.openxmlformats.org/officeDocument/2006/customXml" ds:itemID="{1B5D0CA4-B9A8-4969-8738-8C420A92EB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Rental Compliance Report</vt:lpstr>
      <vt:lpstr>Income Eligibility Calculations</vt:lpstr>
      <vt:lpstr>Utility Allowance Instructions</vt:lpstr>
      <vt:lpstr>Rent Comparable Worksheet</vt:lpstr>
      <vt:lpstr>UA Apartment and Condo</vt:lpstr>
      <vt:lpstr>HOME Prohibited Lease Provision</vt:lpstr>
      <vt:lpstr>Rent Determination 1</vt:lpstr>
      <vt:lpstr>Sec 8 UA Schedule</vt:lpstr>
      <vt:lpstr>HUD Utility Reg. </vt:lpstr>
      <vt:lpstr>Single Family UA</vt:lpstr>
      <vt:lpstr>Single Family UA Schedule</vt:lpstr>
      <vt:lpstr>Townhouse UA</vt:lpstr>
      <vt:lpstr>Townhouse UA 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Catriana Garcia</dc:creator>
  <cp:lastModifiedBy>Valerie Mitchell</cp:lastModifiedBy>
  <cp:lastPrinted>2024-05-30T22:22:05Z</cp:lastPrinted>
  <dcterms:created xsi:type="dcterms:W3CDTF">2019-02-21T23:38:56Z</dcterms:created>
  <dcterms:modified xsi:type="dcterms:W3CDTF">2024-06-05T20:08:12Z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0x01010093E1C2F25344AC41B39963FE1C2187B4</vt:lpwstr>
  </property>
</Properties>
</file>